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yan.hm.tran\Downloads\"/>
    </mc:Choice>
  </mc:AlternateContent>
  <xr:revisionPtr revIDLastSave="110" documentId="13_ncr:1_{6506ED3B-C05E-414C-A712-1FBD70F81E7E}" xr6:coauthVersionLast="47" xr6:coauthVersionMax="47" xr10:uidLastSave="{FD52D3A5-8577-4DC4-8EBA-2F35BAADEA4F}"/>
  <bookViews>
    <workbookView xWindow="-108" yWindow="-108" windowWidth="23256" windowHeight="12576" firstSheet="6" xr2:uid="{D031F9CD-ACED-46EF-B5CF-6016D45344A8}"/>
  </bookViews>
  <sheets>
    <sheet name="CAT" sheetId="9" r:id="rId1"/>
    <sheet name="CPX-W" sheetId="4" r:id="rId2"/>
    <sheet name="PS3-D" sheetId="3" r:id="rId3"/>
    <sheet name="AG1-W" sheetId="7" r:id="rId4"/>
    <sheet name="SA3" sheetId="14" r:id="rId5"/>
    <sheet name="SA5" sheetId="17" r:id="rId6"/>
    <sheet name="SA8" sheetId="1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2" l="1"/>
  <c r="K12" i="12" s="1"/>
  <c r="J11" i="12"/>
  <c r="J12" i="12" s="1"/>
  <c r="I11" i="12"/>
  <c r="I12" i="12" s="1"/>
  <c r="H11" i="12"/>
  <c r="H12" i="12" s="1"/>
  <c r="G11" i="12"/>
  <c r="G12" i="12" s="1"/>
  <c r="F11" i="12"/>
  <c r="F12" i="12" s="1"/>
  <c r="C12" i="12"/>
  <c r="C11" i="12"/>
  <c r="J11" i="17"/>
  <c r="I11" i="17"/>
  <c r="H11" i="17"/>
  <c r="C12" i="17"/>
  <c r="C11" i="17"/>
  <c r="B14" i="17"/>
  <c r="B16" i="17" s="1"/>
  <c r="B18" i="17" s="1"/>
  <c r="B20" i="17" s="1"/>
  <c r="B22" i="17" s="1"/>
  <c r="B24" i="17" s="1"/>
  <c r="E13" i="17"/>
  <c r="B13" i="17"/>
  <c r="B15" i="17" s="1"/>
  <c r="B17" i="17" s="1"/>
  <c r="B19" i="17" s="1"/>
  <c r="B21" i="17" s="1"/>
  <c r="B23" i="17" s="1"/>
  <c r="C14" i="17"/>
  <c r="C16" i="17" s="1"/>
  <c r="C18" i="17" s="1"/>
  <c r="C20" i="17" s="1"/>
  <c r="C22" i="17" s="1"/>
  <c r="C24" i="17" s="1"/>
  <c r="G11" i="17"/>
  <c r="F11" i="17"/>
  <c r="C13" i="17"/>
  <c r="C15" i="17" s="1"/>
  <c r="C17" i="17" s="1"/>
  <c r="C19" i="17" s="1"/>
  <c r="C21" i="17" s="1"/>
  <c r="C23" i="17" s="1"/>
  <c r="K11" i="14"/>
  <c r="J11" i="14"/>
  <c r="I11" i="14"/>
  <c r="H11" i="14"/>
  <c r="G11" i="14"/>
  <c r="C12" i="14"/>
  <c r="C14" i="14" s="1"/>
  <c r="C16" i="14" s="1"/>
  <c r="C18" i="14" s="1"/>
  <c r="C20" i="14" s="1"/>
  <c r="C22" i="14" s="1"/>
  <c r="C24" i="14" s="1"/>
  <c r="C26" i="14" s="1"/>
  <c r="C11" i="14"/>
  <c r="C13" i="14" s="1"/>
  <c r="C15" i="14" s="1"/>
  <c r="C17" i="14" s="1"/>
  <c r="C19" i="14" s="1"/>
  <c r="C21" i="14" s="1"/>
  <c r="C23" i="14" s="1"/>
  <c r="C25" i="14" s="1"/>
  <c r="B14" i="14"/>
  <c r="B16" i="14" s="1"/>
  <c r="B18" i="14" s="1"/>
  <c r="B20" i="14" s="1"/>
  <c r="B22" i="14" s="1"/>
  <c r="B24" i="14" s="1"/>
  <c r="B26" i="14" s="1"/>
  <c r="B13" i="14"/>
  <c r="B15" i="14" s="1"/>
  <c r="B17" i="14" s="1"/>
  <c r="B19" i="14" s="1"/>
  <c r="B21" i="14" s="1"/>
  <c r="B23" i="14" s="1"/>
  <c r="B25" i="14" s="1"/>
  <c r="I13" i="7"/>
  <c r="I15" i="7" s="1"/>
  <c r="I17" i="7" s="1"/>
  <c r="I19" i="7" s="1"/>
  <c r="I21" i="7" s="1"/>
  <c r="I23" i="7" s="1"/>
  <c r="I25" i="7" s="1"/>
  <c r="H13" i="7"/>
  <c r="H15" i="7" s="1"/>
  <c r="H17" i="7" s="1"/>
  <c r="H19" i="7" s="1"/>
  <c r="H21" i="7" s="1"/>
  <c r="H23" i="7" s="1"/>
  <c r="H25" i="7" s="1"/>
  <c r="L13" i="7"/>
  <c r="K13" i="7"/>
  <c r="J13" i="7"/>
  <c r="G13" i="7"/>
  <c r="F13" i="7"/>
  <c r="C14" i="7"/>
  <c r="C16" i="7" s="1"/>
  <c r="C18" i="7" s="1"/>
  <c r="C20" i="7" s="1"/>
  <c r="C22" i="7" s="1"/>
  <c r="C24" i="7" s="1"/>
  <c r="C26" i="7" s="1"/>
  <c r="C13" i="7"/>
  <c r="C15" i="7" s="1"/>
  <c r="C17" i="7" s="1"/>
  <c r="C19" i="7" s="1"/>
  <c r="C21" i="7" s="1"/>
  <c r="C23" i="7" s="1"/>
  <c r="C25" i="7" s="1"/>
  <c r="F13" i="17" l="1"/>
  <c r="I13" i="17"/>
  <c r="J13" i="17"/>
  <c r="H13" i="17"/>
  <c r="G13" i="17"/>
  <c r="E15" i="17"/>
  <c r="E17" i="17"/>
  <c r="F17" i="17" l="1"/>
  <c r="E19" i="17"/>
  <c r="G17" i="17"/>
  <c r="H17" i="17"/>
  <c r="I17" i="17"/>
  <c r="J17" i="17"/>
  <c r="J15" i="17"/>
  <c r="F15" i="17"/>
  <c r="I15" i="17"/>
  <c r="G15" i="17"/>
  <c r="H15" i="17"/>
  <c r="I19" i="17" l="1"/>
  <c r="F19" i="17"/>
  <c r="G19" i="17"/>
  <c r="H19" i="17"/>
  <c r="J19" i="17"/>
  <c r="E21" i="17"/>
  <c r="J21" i="17" l="1"/>
  <c r="G21" i="17"/>
  <c r="I21" i="17"/>
  <c r="H21" i="17"/>
  <c r="F21" i="17"/>
  <c r="E23" i="17"/>
  <c r="F23" i="17" l="1"/>
  <c r="G23" i="17"/>
  <c r="H23" i="17"/>
  <c r="I23" i="17"/>
  <c r="J23" i="17"/>
  <c r="B16" i="7" l="1"/>
  <c r="B18" i="7" s="1"/>
  <c r="B20" i="7" s="1"/>
  <c r="B22" i="7" s="1"/>
  <c r="B24" i="7" s="1"/>
  <c r="B26" i="7" s="1"/>
  <c r="B15" i="7"/>
  <c r="B17" i="7" s="1"/>
  <c r="B19" i="7" s="1"/>
  <c r="B21" i="7" s="1"/>
  <c r="B23" i="7" s="1"/>
  <c r="B25" i="7" s="1"/>
  <c r="G9" i="3"/>
  <c r="F9" i="3"/>
  <c r="C10" i="3"/>
  <c r="C12" i="3" s="1"/>
  <c r="C14" i="3" s="1"/>
  <c r="C16" i="3" s="1"/>
  <c r="C18" i="3" s="1"/>
  <c r="C20" i="3" s="1"/>
  <c r="C22" i="3" s="1"/>
  <c r="C24" i="3" s="1"/>
  <c r="C9" i="3"/>
  <c r="C11" i="3"/>
  <c r="C13" i="3" s="1"/>
  <c r="C15" i="3" s="1"/>
  <c r="C17" i="3" s="1"/>
  <c r="C19" i="3" s="1"/>
  <c r="C21" i="3" s="1"/>
  <c r="C23" i="3" s="1"/>
  <c r="B12" i="3"/>
  <c r="B14" i="3" s="1"/>
  <c r="B16" i="3" s="1"/>
  <c r="B18" i="3" s="1"/>
  <c r="B20" i="3" s="1"/>
  <c r="B22" i="3" s="1"/>
  <c r="B24" i="3" s="1"/>
  <c r="B11" i="3"/>
  <c r="B13" i="3" s="1"/>
  <c r="B15" i="3" s="1"/>
  <c r="B17" i="3" s="1"/>
  <c r="B19" i="3" s="1"/>
  <c r="B21" i="3" s="1"/>
  <c r="B23" i="3" s="1"/>
  <c r="E12" i="4"/>
  <c r="F10" i="4"/>
  <c r="C11" i="4"/>
  <c r="C10" i="4"/>
  <c r="B13" i="4"/>
  <c r="B12" i="4"/>
  <c r="H9" i="9"/>
  <c r="G9" i="9"/>
  <c r="F9" i="9"/>
  <c r="C9" i="9"/>
  <c r="B10" i="9"/>
  <c r="B11" i="9" s="1"/>
  <c r="B12" i="9" s="1"/>
  <c r="B13" i="9" s="1"/>
  <c r="B14" i="9" s="1"/>
  <c r="B15" i="9" s="1"/>
  <c r="B16" i="9" s="1"/>
  <c r="F16" i="9" s="1"/>
  <c r="C12" i="4" l="1"/>
  <c r="B14" i="4"/>
  <c r="B15" i="4"/>
  <c r="C13" i="4"/>
  <c r="H16" i="9"/>
  <c r="G16" i="9"/>
  <c r="C16" i="9"/>
  <c r="C15" i="9"/>
  <c r="H15" i="9"/>
  <c r="C14" i="9"/>
  <c r="G15" i="9"/>
  <c r="C13" i="9"/>
  <c r="F15" i="9"/>
  <c r="C12" i="9"/>
  <c r="H14" i="9"/>
  <c r="C11" i="9"/>
  <c r="G14" i="9"/>
  <c r="C10" i="9"/>
  <c r="F14" i="9"/>
  <c r="H13" i="9"/>
  <c r="G13" i="9"/>
  <c r="F13" i="9"/>
  <c r="H12" i="9"/>
  <c r="G12" i="9"/>
  <c r="F12" i="9"/>
  <c r="H11" i="9"/>
  <c r="G11" i="9"/>
  <c r="F11" i="9"/>
  <c r="H10" i="9"/>
  <c r="G10" i="9"/>
  <c r="F10" i="9"/>
  <c r="B17" i="4" l="1"/>
  <c r="C15" i="4"/>
  <c r="B16" i="4"/>
  <c r="C14" i="4"/>
  <c r="G11" i="3"/>
  <c r="G13" i="3" s="1"/>
  <c r="G15" i="3" s="1"/>
  <c r="G17" i="3" s="1"/>
  <c r="G19" i="3" s="1"/>
  <c r="G21" i="3" s="1"/>
  <c r="G23" i="3" s="1"/>
  <c r="E11" i="3"/>
  <c r="F12" i="4"/>
  <c r="F14" i="4" s="1"/>
  <c r="F16" i="4" s="1"/>
  <c r="F18" i="4" s="1"/>
  <c r="F20" i="4" s="1"/>
  <c r="F22" i="4" s="1"/>
  <c r="F24" i="4" s="1"/>
  <c r="E14" i="4"/>
  <c r="E16" i="4" s="1"/>
  <c r="E18" i="4" s="1"/>
  <c r="E20" i="4" s="1"/>
  <c r="E22" i="4" s="1"/>
  <c r="E24" i="4" s="1"/>
  <c r="L15" i="7"/>
  <c r="L17" i="7" s="1"/>
  <c r="L19" i="7" s="1"/>
  <c r="L21" i="7" s="1"/>
  <c r="L23" i="7" s="1"/>
  <c r="L25" i="7" s="1"/>
  <c r="K15" i="7"/>
  <c r="K17" i="7" s="1"/>
  <c r="K19" i="7" s="1"/>
  <c r="K21" i="7" s="1"/>
  <c r="K23" i="7" s="1"/>
  <c r="K25" i="7" s="1"/>
  <c r="J15" i="7"/>
  <c r="J17" i="7" s="1"/>
  <c r="J19" i="7" s="1"/>
  <c r="J21" i="7" s="1"/>
  <c r="J23" i="7" s="1"/>
  <c r="J25" i="7" s="1"/>
  <c r="G15" i="7"/>
  <c r="G17" i="7" s="1"/>
  <c r="G19" i="7" s="1"/>
  <c r="G21" i="7" s="1"/>
  <c r="G23" i="7" s="1"/>
  <c r="G25" i="7" s="1"/>
  <c r="F15" i="7"/>
  <c r="F17" i="7" s="1"/>
  <c r="F19" i="7" s="1"/>
  <c r="F21" i="7" s="1"/>
  <c r="F23" i="7" s="1"/>
  <c r="F25" i="7" s="1"/>
  <c r="E15" i="7"/>
  <c r="E17" i="7" s="1"/>
  <c r="E19" i="7" s="1"/>
  <c r="E21" i="7" s="1"/>
  <c r="E23" i="7" s="1"/>
  <c r="E25" i="7" s="1"/>
  <c r="E13" i="3" l="1"/>
  <c r="F11" i="3"/>
  <c r="B18" i="4"/>
  <c r="C16" i="4"/>
  <c r="B19" i="4"/>
  <c r="C17" i="4"/>
  <c r="F11" i="14"/>
  <c r="E15" i="3" l="1"/>
  <c r="F13" i="3"/>
  <c r="B21" i="4"/>
  <c r="C19" i="4"/>
  <c r="B20" i="4"/>
  <c r="C18" i="4"/>
  <c r="E13" i="14"/>
  <c r="E17" i="3" l="1"/>
  <c r="F15" i="3"/>
  <c r="B22" i="4"/>
  <c r="C20" i="4"/>
  <c r="B23" i="4"/>
  <c r="C21" i="4"/>
  <c r="H13" i="14"/>
  <c r="I13" i="14"/>
  <c r="J13" i="14"/>
  <c r="G13" i="14"/>
  <c r="K13" i="14"/>
  <c r="F13" i="14"/>
  <c r="E15" i="14"/>
  <c r="E19" i="3" l="1"/>
  <c r="F17" i="3"/>
  <c r="B25" i="4"/>
  <c r="C25" i="4" s="1"/>
  <c r="C23" i="4"/>
  <c r="B24" i="4"/>
  <c r="C24" i="4" s="1"/>
  <c r="C22" i="4"/>
  <c r="H15" i="14"/>
  <c r="I15" i="14"/>
  <c r="K15" i="14"/>
  <c r="G15" i="14"/>
  <c r="J15" i="14"/>
  <c r="F15" i="14"/>
  <c r="E17" i="14"/>
  <c r="E21" i="3" l="1"/>
  <c r="F19" i="3"/>
  <c r="J17" i="14"/>
  <c r="K17" i="14"/>
  <c r="G17" i="14"/>
  <c r="H17" i="14"/>
  <c r="I17" i="14"/>
  <c r="F17" i="14"/>
  <c r="E19" i="14"/>
  <c r="E23" i="3" l="1"/>
  <c r="F23" i="3" s="1"/>
  <c r="F21" i="3"/>
  <c r="G19" i="14"/>
  <c r="K19" i="14"/>
  <c r="H19" i="14"/>
  <c r="I19" i="14"/>
  <c r="J19" i="14"/>
  <c r="F19" i="14"/>
  <c r="E21" i="14"/>
  <c r="G21" i="14" l="1"/>
  <c r="J21" i="14"/>
  <c r="K21" i="14"/>
  <c r="H21" i="14"/>
  <c r="I21" i="14"/>
  <c r="F21" i="14"/>
  <c r="E23" i="14"/>
  <c r="G23" i="14" l="1"/>
  <c r="H23" i="14"/>
  <c r="I23" i="14"/>
  <c r="J23" i="14"/>
  <c r="K23" i="14"/>
  <c r="F23" i="14"/>
  <c r="E25" i="14"/>
  <c r="G25" i="14" l="1"/>
  <c r="J25" i="14"/>
  <c r="H25" i="14"/>
  <c r="I25" i="14"/>
  <c r="K25" i="14"/>
  <c r="F25" i="14"/>
  <c r="F8" i="12" l="1"/>
  <c r="E9" i="9" l="1"/>
  <c r="E10" i="9" l="1"/>
  <c r="E11" i="9" l="1"/>
  <c r="E12" i="9" l="1"/>
  <c r="E13" i="9" l="1"/>
  <c r="E14" i="9" l="1"/>
  <c r="E15" i="9" l="1"/>
  <c r="E1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CS-Kim Yen (Sara)</author>
  </authors>
  <commentList>
    <comment ref="P20" authorId="0" shapeId="0" xr:uid="{7406E56E-E434-4185-B871-947DF8020C15}">
      <text>
        <r>
          <rPr>
            <b/>
            <sz val="9"/>
            <color rgb="FF000000"/>
            <rFont val="Tahoma"/>
            <family val="2"/>
          </rPr>
          <t xml:space="preserve">Stop IQMAJ bookings due to no feeder to IQMAJ
</t>
        </r>
      </text>
    </comment>
  </commentList>
</comments>
</file>

<file path=xl/sharedStrings.xml><?xml version="1.0" encoding="utf-8"?>
<sst xmlns="http://schemas.openxmlformats.org/spreadsheetml/2006/main" count="601" uniqueCount="216">
  <si>
    <t>TRANSHIPMENT SCHEDULE</t>
  </si>
  <si>
    <t>Ex HaiPhong to Australia</t>
  </si>
  <si>
    <t xml:space="preserve">( SVC: CAT ) </t>
  </si>
  <si>
    <t>FEEDER VESSEL</t>
  </si>
  <si>
    <t>HPH</t>
  </si>
  <si>
    <t>KHH</t>
  </si>
  <si>
    <t>CONNECTING VSL</t>
  </si>
  <si>
    <t>AUMEL</t>
  </si>
  <si>
    <t>AUSYD</t>
  </si>
  <si>
    <t>AUBNE</t>
  </si>
  <si>
    <t>Name  voyage no.</t>
  </si>
  <si>
    <t>ETD</t>
  </si>
  <si>
    <t>ETA</t>
  </si>
  <si>
    <t>COM VOY &amp; YM VOY</t>
  </si>
  <si>
    <t>TAICHUNG 407N</t>
  </si>
  <si>
    <t>YM ESSENCE 092S</t>
  </si>
  <si>
    <t>YM INITIATIVE 335N</t>
  </si>
  <si>
    <t>EVER ENVOY 193S</t>
  </si>
  <si>
    <t>YM HORIZON 399N</t>
  </si>
  <si>
    <t>WIDE JULIET 2331S</t>
  </si>
  <si>
    <t>HELGOLAND 012N</t>
  </si>
  <si>
    <t xml:space="preserve">	TS MUMBAI 2502S</t>
  </si>
  <si>
    <t>TAICHUNG 408N</t>
  </si>
  <si>
    <t>TIAN SHUN HE 2502S</t>
  </si>
  <si>
    <t>YM INITIATIVE 336N</t>
  </si>
  <si>
    <t>YM EVOLUTION 093S</t>
  </si>
  <si>
    <t>YM HORIZON 400N</t>
  </si>
  <si>
    <t>YM ESSENCE 093S</t>
  </si>
  <si>
    <t>HELGOLAND 013N</t>
  </si>
  <si>
    <t>EVER ENVOY 194S</t>
  </si>
  <si>
    <t xml:space="preserve">Above is long term schedule only , for most update version , pls check on website : </t>
  </si>
  <si>
    <t>https://e-solution.yangming.com/e-service/schedule/PointToPointResult.aspx?localSite=</t>
  </si>
  <si>
    <t xml:space="preserve">For further information pls contact with : </t>
  </si>
  <si>
    <r>
      <rPr>
        <sz val="9"/>
        <color rgb="FF000000"/>
        <rFont val="Arial"/>
        <family val="2"/>
      </rPr>
      <t xml:space="preserve">Sales team Hai Phong : </t>
    </r>
    <r>
      <rPr>
        <b/>
        <sz val="9"/>
        <color rgb="FF000000"/>
        <rFont val="Arial"/>
        <family val="2"/>
      </rPr>
      <t xml:space="preserve">hph-sales@vn.yangming.com </t>
    </r>
  </si>
  <si>
    <t>Customer Service team :</t>
  </si>
  <si>
    <t>Mr. Huy 0904276211 / steven.hq.nguyen@vn.yangming.com</t>
  </si>
  <si>
    <t>Ms Lệ / leah.lt.pham@vn.yangming.com</t>
  </si>
  <si>
    <t>Mr. Toàn 0936717988 / ken.ta.do@vn.yangming.com</t>
  </si>
  <si>
    <t>Ms Yến / yuna.yd.ho@vn.yangming.com</t>
  </si>
  <si>
    <t>Mr. Hoang  0902284318 / frank.hm.nguyen@vn.yangming.com</t>
  </si>
  <si>
    <t>Ms Trang / kelly.tt.le@vn.yangming.com</t>
  </si>
  <si>
    <t>Mr. Hùng 0936726560 / bryan.hm.tran@vn.yangming.com</t>
  </si>
  <si>
    <t>Ms Thảo / hannah.ttt.nguyen@vn.yangming.com</t>
  </si>
  <si>
    <r>
      <rPr>
        <sz val="9"/>
        <color rgb="FF000000"/>
        <rFont val="Arial"/>
        <family val="2"/>
      </rPr>
      <t xml:space="preserve">Sales team Ha Noi : </t>
    </r>
    <r>
      <rPr>
        <b/>
        <sz val="9"/>
        <color rgb="FF000000"/>
        <rFont val="Arial"/>
        <family val="2"/>
      </rPr>
      <t xml:space="preserve">han-sales@vn.yangming.com </t>
    </r>
  </si>
  <si>
    <t>Mr. Dung - 0904132843 / jason.dt.nguyen@vn.yangming.com</t>
  </si>
  <si>
    <t>Ms Huyen/ huyna.hn.doan@vn.yangming.com</t>
  </si>
  <si>
    <t>Mr.Cuong - 0904666220 / sam.ct.nguyen@vn.yangming.com</t>
  </si>
  <si>
    <t>Ms Chinh / elise.ctt.dai@vn.yangming.com</t>
  </si>
  <si>
    <t>Mr.Duoc -  0948823896 / alex.dv.le@vn.yangming.com</t>
  </si>
  <si>
    <t>Ms Linh / lynn.lt.le@vn.yangming.com</t>
  </si>
  <si>
    <t>Mr. Truong - 0966934022 / henry.td.tran@vn.yangming.com</t>
  </si>
  <si>
    <t>Ms Tram / jane.th.thai@vn.yangming.com</t>
  </si>
  <si>
    <t xml:space="preserve"> Mr. Thang - 0949087377 / bruce.tx.nguyen@vn.yangming.com</t>
  </si>
  <si>
    <t>Ex HaiPhong to Karachi</t>
  </si>
  <si>
    <t xml:space="preserve">( SVC: CPX ) </t>
  </si>
  <si>
    <t>SGSIN</t>
  </si>
  <si>
    <t>PKKHI</t>
  </si>
  <si>
    <t>VOYAGE NO.</t>
  </si>
  <si>
    <t>YM HAWK 351S</t>
  </si>
  <si>
    <t>NAVIOS JASMINE 003W</t>
  </si>
  <si>
    <t>TOKYO TOWER 007S</t>
  </si>
  <si>
    <t>Code</t>
  </si>
  <si>
    <t>Sub port</t>
  </si>
  <si>
    <t>Transit port</t>
  </si>
  <si>
    <t>Transit time</t>
  </si>
  <si>
    <t>Svc</t>
  </si>
  <si>
    <t>TAICHUNG 408S</t>
  </si>
  <si>
    <t xml:space="preserve">	OOCL DALIAN 709W</t>
  </si>
  <si>
    <t>YM HEIGHTS 390S</t>
  </si>
  <si>
    <t>INMAA</t>
  </si>
  <si>
    <t>CHENNAI</t>
  </si>
  <si>
    <t>SIN</t>
  </si>
  <si>
    <t>+11 days</t>
  </si>
  <si>
    <t>TSE(SIN)+FDR /SE8(SIN)+FDR</t>
  </si>
  <si>
    <t>YM INITIATIVE 336S</t>
  </si>
  <si>
    <t>ARAYA BHUM 2502W</t>
  </si>
  <si>
    <t>INCCU</t>
  </si>
  <si>
    <t>KOLKATA</t>
  </si>
  <si>
    <t>+10 days</t>
  </si>
  <si>
    <t>TOKYO TOWER 008S</t>
  </si>
  <si>
    <t xml:space="preserve"> </t>
  </si>
  <si>
    <t>INGHR</t>
  </si>
  <si>
    <t>GARHI HARSARU</t>
  </si>
  <si>
    <t>PIPAVAV</t>
  </si>
  <si>
    <t>PS3-RAIL</t>
  </si>
  <si>
    <t>YM HORIZON 400S</t>
  </si>
  <si>
    <t>XIN HUI ZHOU 192W</t>
  </si>
  <si>
    <t>INTUT</t>
  </si>
  <si>
    <t xml:space="preserve">TUTICORIN </t>
  </si>
  <si>
    <t>COLOMBO</t>
  </si>
  <si>
    <t>+7 days</t>
  </si>
  <si>
    <t>YM HEIGHTS 391S</t>
  </si>
  <si>
    <t>INCOK</t>
  </si>
  <si>
    <t>COCHIN</t>
  </si>
  <si>
    <t>+5 or 7 days</t>
  </si>
  <si>
    <t>HELGOLAND 013S</t>
  </si>
  <si>
    <t xml:space="preserve">	OOCL NAGOYA 210W</t>
  </si>
  <si>
    <t>INIDD</t>
  </si>
  <si>
    <t>DADRI</t>
  </si>
  <si>
    <t>TOKYO TOWER 009S</t>
  </si>
  <si>
    <t>BDCGX</t>
  </si>
  <si>
    <t>CHITTAGONG</t>
  </si>
  <si>
    <t xml:space="preserve">+ 5 - 12 days </t>
  </si>
  <si>
    <t xml:space="preserve">TSE/SE8(SIN)+ service SE6/SCS </t>
  </si>
  <si>
    <t>TAICHUNG 409S</t>
  </si>
  <si>
    <t>(vessel unknow) To be notified</t>
  </si>
  <si>
    <t>YM HEIGHTS 392S</t>
  </si>
  <si>
    <t>SERVICE</t>
  </si>
  <si>
    <t>TSE (THU)</t>
  </si>
  <si>
    <t>SE8 (TUE)</t>
  </si>
  <si>
    <t>YM INITIATIVE 337S</t>
  </si>
  <si>
    <t>NAVIOS JASMINE 004W</t>
  </si>
  <si>
    <t>SI CUT OFF</t>
  </si>
  <si>
    <t>15:00 Tue</t>
  </si>
  <si>
    <t>15:00 Fri</t>
  </si>
  <si>
    <t>VGM CUT OFF</t>
  </si>
  <si>
    <t>OOCL DALIAN 710W</t>
  </si>
  <si>
    <t>Ex HaiPhong to India</t>
  </si>
  <si>
    <t xml:space="preserve">( SVC: PS3 ) </t>
  </si>
  <si>
    <t>INNSA</t>
  </si>
  <si>
    <t>INPAA</t>
  </si>
  <si>
    <t>YM HORIZON 399S</t>
  </si>
  <si>
    <t>ONE MISSION 076W</t>
  </si>
  <si>
    <t>YM HEIGHTS 389S</t>
  </si>
  <si>
    <t>YM MILESTONE 095W</t>
  </si>
  <si>
    <t>YM MANDATE 096W</t>
  </si>
  <si>
    <t>ONE MOTIVATOR 072W</t>
  </si>
  <si>
    <t>YM UNIFORMITY 077W</t>
  </si>
  <si>
    <t>ONE ARCADIA 071W</t>
  </si>
  <si>
    <t xml:space="preserve"> (vessel unknow) To be notified</t>
  </si>
  <si>
    <t>CONTI CONQUEST 030W</t>
  </si>
  <si>
    <t>***AG3 - ASIA-GULF II SERVICE ( W-Bound )</t>
  </si>
  <si>
    <t>[SADMM] : DAMMAM, Saudi Arabia; [OMSOH] : SOHAR PORT, Oman;[AEJEA] : JEBEL ALI, United Arab Emirates; [QAHMD] HAMAD, QATAR; [AEAUH] : ABU DHABI, United Arab Emirates</t>
  </si>
  <si>
    <t>AEJEA</t>
  </si>
  <si>
    <t>SADMM</t>
  </si>
  <si>
    <t>IQAAT</t>
  </si>
  <si>
    <t>SAJUB</t>
  </si>
  <si>
    <t>QAHMD</t>
  </si>
  <si>
    <t>AEAUH</t>
  </si>
  <si>
    <t>OMSOH</t>
  </si>
  <si>
    <t>Destination</t>
  </si>
  <si>
    <t>CODE</t>
  </si>
  <si>
    <t xml:space="preserve">	HMM DAON 016W</t>
  </si>
  <si>
    <t xml:space="preserve">RIYADH </t>
  </si>
  <si>
    <t xml:space="preserve">SARUH </t>
  </si>
  <si>
    <t>+5-7 DAYS</t>
  </si>
  <si>
    <t>Sharjah</t>
  </si>
  <si>
    <t>AESHJ</t>
  </si>
  <si>
    <t>+5 DAYS</t>
  </si>
  <si>
    <t>HMM MIR 015W</t>
  </si>
  <si>
    <t>Ajman</t>
  </si>
  <si>
    <t>AEAJM</t>
  </si>
  <si>
    <t>Kuwait - Shuwaikh</t>
  </si>
  <si>
    <t>KWSWK</t>
  </si>
  <si>
    <t xml:space="preserve"> Blank sailing</t>
  </si>
  <si>
    <t>Shuaiba</t>
  </si>
  <si>
    <t>KWSAA</t>
  </si>
  <si>
    <t>Bahrain</t>
  </si>
  <si>
    <t>BHBAH</t>
  </si>
  <si>
    <t>HMM HANBADA 014W</t>
  </si>
  <si>
    <t>Abudabi</t>
  </si>
  <si>
    <t>AEKHL</t>
  </si>
  <si>
    <t xml:space="preserve">Umm Qasr - located in south port, Berth#6. </t>
  </si>
  <si>
    <t xml:space="preserve">IQMAJ </t>
  </si>
  <si>
    <t>UMM QASR, BASRA GATEWAY TERMINAL #20</t>
  </si>
  <si>
    <t xml:space="preserve">IQBGT </t>
  </si>
  <si>
    <r>
      <rPr>
        <sz val="10"/>
        <rFont val="Arial"/>
        <family val="2"/>
      </rPr>
      <t xml:space="preserve">UMM QASR, ICT TERMINAL #11 </t>
    </r>
  </si>
  <si>
    <t>IQUQR</t>
  </si>
  <si>
    <t>HMM HANUL 019W</t>
  </si>
  <si>
    <t>HMM GARAM 014W</t>
  </si>
  <si>
    <t>15:00 TUE</t>
  </si>
  <si>
    <t>15:00 FRI</t>
  </si>
  <si>
    <t>CUT-OFF TIME AT LOADING PORT</t>
  </si>
  <si>
    <t>***This schedule is subject to change with or without pre-notice.</t>
  </si>
  <si>
    <t xml:space="preserve">FEEDER VESSEL &amp; VOY </t>
  </si>
  <si>
    <t>VNHPH</t>
  </si>
  <si>
    <t>MOTHER VESSEL</t>
  </si>
  <si>
    <t>BRRIO</t>
  </si>
  <si>
    <t>BRSSZ</t>
  </si>
  <si>
    <t>BRNVT</t>
  </si>
  <si>
    <t>UYMVD</t>
  </si>
  <si>
    <t>ARBUE</t>
  </si>
  <si>
    <t>BRPNG</t>
  </si>
  <si>
    <t>EVER FUTURE 1630-026W</t>
  </si>
  <si>
    <t>EVER LINKING 1631-064W</t>
  </si>
  <si>
    <t>KOTA EBONY 0001W</t>
  </si>
  <si>
    <t>EVER LADEN 	1633-068W</t>
  </si>
  <si>
    <t xml:space="preserve">	CMA CGM TIGRIS 1AA08W1MA</t>
  </si>
  <si>
    <t>KOTA PURI 0036W</t>
  </si>
  <si>
    <t>COSCO SHIPPING DANUBE 043W</t>
  </si>
  <si>
    <t>COSCO SHIPPING RHINE 037W</t>
  </si>
  <si>
    <t>BRIOA</t>
  </si>
  <si>
    <t>CMA CGM BUZIOS 0BDKMW1MA</t>
  </si>
  <si>
    <t>COSCO SHIPPING BRAZIL 006W</t>
  </si>
  <si>
    <t xml:space="preserve">	CMA CGM SAO PAULO 0BDKQW1MA</t>
  </si>
  <si>
    <t>CMA CGM AMAZONIA 0BDKSW1MA</t>
  </si>
  <si>
    <t xml:space="preserve">	COSCO SHIPPING MEXICO 	004W</t>
  </si>
  <si>
    <t>COSCO SHIPPING URUGUAY 005W</t>
  </si>
  <si>
    <t>CMA CGM BELEM 0BDKYW1MA</t>
  </si>
  <si>
    <t>SGSIN: SINGAPORE, BRRIO: RIO DE JANEIRO, BRSSZ: SANTOS, BRNVT: NAVEGANTES,UYMVD: MONTEVIDEO. BRIOA: ITAPOA, BRPNG: PARANAGUA</t>
  </si>
  <si>
    <t>UPDATE:</t>
  </si>
  <si>
    <t>CNTAO</t>
  </si>
  <si>
    <t>MOTHER VESSEL &amp; VOY</t>
  </si>
  <si>
    <t>MXZLO</t>
  </si>
  <si>
    <t>MXLZC</t>
  </si>
  <si>
    <t>GTPRQ</t>
  </si>
  <si>
    <t>COBUN</t>
  </si>
  <si>
    <t>PECLL</t>
  </si>
  <si>
    <t>CLVAP</t>
  </si>
  <si>
    <t>CA MANILA 2504E</t>
  </si>
  <si>
    <t>CSCL SPRING 061E</t>
  </si>
  <si>
    <t>CA SHANGHAI 2503E</t>
  </si>
  <si>
    <t>KOTA EMERALD 002E</t>
  </si>
  <si>
    <t>GTPRQ: PUERTO QUETZAL, GUATEMALA , MXLZC: LAZARO CARDENAS, MEXICO</t>
  </si>
  <si>
    <t xml:space="preserve">MXZLO: MANZANILLO, MEXICO; COBUN: BUENAVENTURA, COLOMBIA, PECLL; CALLAO, PERU; CLLQN: LIRQUEN, CHILE; CLSAI: SAN ANTONIO, CHILE </t>
  </si>
  <si>
    <t xml:space="preserve">THIS SCHEDULE SUBJECT TO CHANGE WITH OR WITHOUT PRIOR NOTICE.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</si>
</sst>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d/mm"/>
    <numFmt numFmtId="166" formatCode="[$-409]d\-mmm\-yy;@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Arial"/>
      <family val="2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i/>
      <u/>
      <sz val="10"/>
      <color rgb="FFFF0000"/>
      <name val="Arial"/>
      <family val="2"/>
    </font>
    <font>
      <sz val="13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9"/>
      <color rgb="FF00000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8"/>
      <name val="Times New Roman"/>
      <family val="1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.VnArialH"/>
      <family val="2"/>
    </font>
    <font>
      <b/>
      <sz val="8"/>
      <name val=".VnArialH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4"/>
      <name val="Tahoma"/>
      <family val="2"/>
    </font>
    <font>
      <b/>
      <sz val="10"/>
      <color indexed="12"/>
      <name val="Tahoma"/>
      <family val="2"/>
    </font>
    <font>
      <i/>
      <sz val="10"/>
      <name val="Tahoma"/>
      <family val="2"/>
    </font>
    <font>
      <b/>
      <sz val="10"/>
      <name val="Calibri"/>
      <family val="2"/>
      <scheme val="minor"/>
    </font>
    <font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name val="Tahoma"/>
      <family val="2"/>
    </font>
    <font>
      <b/>
      <sz val="14"/>
      <name val="Calibri"/>
      <family val="2"/>
      <scheme val="minor"/>
    </font>
    <font>
      <b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name val=".VnArialH"/>
    </font>
    <font>
      <b/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</font>
    <font>
      <sz val="11"/>
      <color theme="1"/>
      <name val="Arial"/>
    </font>
    <font>
      <sz val="11"/>
      <color rgb="FF000000"/>
      <name val="Calibri"/>
      <family val="2"/>
    </font>
    <font>
      <i/>
      <u/>
      <sz val="10"/>
      <color rgb="FFFF0000"/>
      <name val="Arial"/>
      <family val="2"/>
    </font>
    <font>
      <strike/>
      <sz val="11"/>
      <color theme="1"/>
      <name val="Calibri"/>
      <family val="2"/>
      <scheme val="minor"/>
    </font>
    <font>
      <strike/>
      <sz val="11"/>
      <name val="Arial"/>
      <family val="2"/>
    </font>
    <font>
      <strike/>
      <sz val="10"/>
      <name val="Arial"/>
      <family val="2"/>
    </font>
    <font>
      <sz val="10"/>
      <name val="Arial"/>
    </font>
    <font>
      <sz val="10"/>
      <color theme="1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/>
    <xf numFmtId="164" fontId="4" fillId="0" borderId="0"/>
    <xf numFmtId="164" fontId="4" fillId="0" borderId="0"/>
    <xf numFmtId="164" fontId="4" fillId="0" borderId="0"/>
    <xf numFmtId="164" fontId="1" fillId="0" borderId="0"/>
    <xf numFmtId="164" fontId="1" fillId="0" borderId="0"/>
    <xf numFmtId="0" fontId="48" fillId="0" borderId="0" applyNumberFormat="0" applyFill="0" applyBorder="0" applyAlignment="0" applyProtection="0"/>
  </cellStyleXfs>
  <cellXfs count="166">
    <xf numFmtId="0" fontId="0" fillId="0" borderId="0" xfId="0"/>
    <xf numFmtId="0" fontId="9" fillId="2" borderId="0" xfId="0" applyFont="1" applyFill="1" applyAlignment="1">
      <alignment horizontal="left" vertical="center"/>
    </xf>
    <xf numFmtId="0" fontId="12" fillId="2" borderId="0" xfId="0" applyFont="1" applyFill="1"/>
    <xf numFmtId="0" fontId="0" fillId="2" borderId="0" xfId="0" applyFill="1"/>
    <xf numFmtId="0" fontId="25" fillId="2" borderId="0" xfId="0" applyFont="1" applyFill="1"/>
    <xf numFmtId="49" fontId="26" fillId="2" borderId="0" xfId="0" applyNumberFormat="1" applyFont="1" applyFill="1"/>
    <xf numFmtId="0" fontId="27" fillId="2" borderId="0" xfId="0" applyFont="1" applyFill="1"/>
    <xf numFmtId="49" fontId="28" fillId="2" borderId="0" xfId="0" applyNumberFormat="1" applyFont="1" applyFill="1"/>
    <xf numFmtId="49" fontId="29" fillId="2" borderId="0" xfId="0" applyNumberFormat="1" applyFont="1" applyFill="1" applyAlignment="1">
      <alignment horizontal="left"/>
    </xf>
    <xf numFmtId="49" fontId="30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0" fontId="0" fillId="3" borderId="0" xfId="0" applyFill="1"/>
    <xf numFmtId="0" fontId="26" fillId="2" borderId="0" xfId="0" applyFont="1" applyFill="1"/>
    <xf numFmtId="0" fontId="8" fillId="2" borderId="0" xfId="0" applyFont="1" applyFill="1"/>
    <xf numFmtId="0" fontId="34" fillId="2" borderId="0" xfId="0" applyFont="1" applyFill="1" applyAlignment="1">
      <alignment horizontal="center" wrapText="1"/>
    </xf>
    <xf numFmtId="165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27" fillId="2" borderId="0" xfId="0" applyFont="1" applyFill="1" applyAlignment="1">
      <alignment vertical="center"/>
    </xf>
    <xf numFmtId="0" fontId="2" fillId="3" borderId="0" xfId="0" applyFont="1" applyFill="1"/>
    <xf numFmtId="0" fontId="35" fillId="2" borderId="0" xfId="0" applyFont="1" applyFill="1"/>
    <xf numFmtId="0" fontId="24" fillId="2" borderId="0" xfId="0" applyFont="1" applyFill="1"/>
    <xf numFmtId="0" fontId="23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36" fillId="2" borderId="0" xfId="0" applyFont="1" applyFill="1"/>
    <xf numFmtId="14" fontId="37" fillId="2" borderId="0" xfId="0" applyNumberFormat="1" applyFont="1" applyFill="1" applyAlignment="1">
      <alignment horizontal="right"/>
    </xf>
    <xf numFmtId="166" fontId="37" fillId="2" borderId="0" xfId="0" applyNumberFormat="1" applyFont="1" applyFill="1" applyAlignment="1">
      <alignment horizontal="left"/>
    </xf>
    <xf numFmtId="164" fontId="39" fillId="2" borderId="0" xfId="0" applyNumberFormat="1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/>
    <xf numFmtId="165" fontId="4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3" fillId="2" borderId="0" xfId="0" applyFont="1" applyFill="1"/>
    <xf numFmtId="0" fontId="41" fillId="2" borderId="0" xfId="0" applyFont="1" applyFill="1"/>
    <xf numFmtId="0" fontId="38" fillId="2" borderId="0" xfId="0" applyFont="1" applyFill="1" applyAlignment="1">
      <alignment horizontal="center"/>
    </xf>
    <xf numFmtId="0" fontId="44" fillId="2" borderId="0" xfId="0" applyFont="1" applyFill="1"/>
    <xf numFmtId="14" fontId="45" fillId="2" borderId="0" xfId="0" applyNumberFormat="1" applyFont="1" applyFill="1" applyAlignment="1">
      <alignment horizontal="right"/>
    </xf>
    <xf numFmtId="164" fontId="41" fillId="2" borderId="0" xfId="0" applyNumberFormat="1" applyFont="1" applyFill="1" applyAlignment="1">
      <alignment horizontal="center" vertical="center"/>
    </xf>
    <xf numFmtId="49" fontId="46" fillId="2" borderId="0" xfId="0" applyNumberFormat="1" applyFont="1" applyFill="1" applyAlignment="1">
      <alignment horizontal="center"/>
    </xf>
    <xf numFmtId="49" fontId="46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165" fontId="8" fillId="2" borderId="2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wrapText="1"/>
    </xf>
    <xf numFmtId="165" fontId="8" fillId="2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 vertical="center"/>
    </xf>
    <xf numFmtId="165" fontId="38" fillId="2" borderId="0" xfId="0" applyNumberFormat="1" applyFont="1" applyFill="1" applyAlignment="1">
      <alignment horizontal="center" vertical="center"/>
    </xf>
    <xf numFmtId="49" fontId="31" fillId="2" borderId="0" xfId="0" applyNumberFormat="1" applyFont="1" applyFill="1" applyAlignment="1">
      <alignment horizontal="left" vertical="center"/>
    </xf>
    <xf numFmtId="49" fontId="31" fillId="2" borderId="0" xfId="0" applyNumberFormat="1" applyFont="1" applyFill="1" applyAlignment="1">
      <alignment horizontal="left" vertical="center"/>
    </xf>
    <xf numFmtId="0" fontId="32" fillId="2" borderId="0" xfId="0" applyFont="1" applyFill="1" applyAlignment="1">
      <alignment horizontal="left"/>
    </xf>
    <xf numFmtId="0" fontId="33" fillId="2" borderId="0" xfId="0" applyFont="1" applyFill="1"/>
    <xf numFmtId="0" fontId="3" fillId="2" borderId="0" xfId="0" applyFont="1" applyFill="1"/>
    <xf numFmtId="0" fontId="33" fillId="2" borderId="0" xfId="0" applyFont="1" applyFill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0" fontId="32" fillId="2" borderId="0" xfId="0" applyFont="1" applyFill="1"/>
    <xf numFmtId="49" fontId="13" fillId="2" borderId="0" xfId="0" applyNumberFormat="1" applyFont="1" applyFill="1" applyAlignment="1">
      <alignment horizontal="center"/>
    </xf>
    <xf numFmtId="165" fontId="14" fillId="2" borderId="2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20" fillId="2" borderId="0" xfId="0" applyNumberFormat="1" applyFont="1" applyFill="1" applyAlignment="1">
      <alignment horizontal="left" vertical="center"/>
    </xf>
    <xf numFmtId="165" fontId="20" fillId="2" borderId="0" xfId="0" applyNumberFormat="1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165" fontId="48" fillId="2" borderId="0" xfId="7" applyNumberForma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164" fontId="2" fillId="2" borderId="1" xfId="3" applyFont="1" applyFill="1" applyBorder="1" applyAlignment="1">
      <alignment horizontal="center"/>
    </xf>
    <xf numFmtId="164" fontId="2" fillId="2" borderId="4" xfId="3" applyFont="1" applyFill="1" applyBorder="1" applyAlignment="1">
      <alignment horizontal="center"/>
    </xf>
    <xf numFmtId="164" fontId="4" fillId="2" borderId="2" xfId="3" applyFill="1" applyBorder="1"/>
    <xf numFmtId="164" fontId="10" fillId="2" borderId="2" xfId="3" applyFont="1" applyFill="1" applyBorder="1"/>
    <xf numFmtId="164" fontId="4" fillId="2" borderId="2" xfId="3" quotePrefix="1" applyFill="1" applyBorder="1" applyAlignment="1">
      <alignment horizontal="right"/>
    </xf>
    <xf numFmtId="0" fontId="15" fillId="2" borderId="2" xfId="0" applyFont="1" applyFill="1" applyBorder="1"/>
    <xf numFmtId="164" fontId="0" fillId="2" borderId="2" xfId="3" applyFont="1" applyFill="1" applyBorder="1"/>
    <xf numFmtId="164" fontId="0" fillId="2" borderId="2" xfId="3" quotePrefix="1" applyFont="1" applyFill="1" applyBorder="1" applyAlignment="1">
      <alignment horizontal="right"/>
    </xf>
    <xf numFmtId="0" fontId="0" fillId="2" borderId="2" xfId="0" quotePrefix="1" applyFill="1" applyBorder="1"/>
    <xf numFmtId="0" fontId="16" fillId="2" borderId="2" xfId="0" applyFont="1" applyFill="1" applyBorder="1"/>
    <xf numFmtId="0" fontId="13" fillId="2" borderId="2" xfId="0" applyFont="1" applyFill="1" applyBorder="1"/>
    <xf numFmtId="0" fontId="4" fillId="2" borderId="2" xfId="0" applyFont="1" applyFill="1" applyBorder="1"/>
    <xf numFmtId="0" fontId="16" fillId="2" borderId="0" xfId="0" applyFont="1" applyFill="1"/>
    <xf numFmtId="0" fontId="4" fillId="2" borderId="0" xfId="0" applyFont="1" applyFill="1"/>
    <xf numFmtId="0" fontId="2" fillId="2" borderId="0" xfId="0" applyFont="1" applyFill="1"/>
    <xf numFmtId="49" fontId="49" fillId="2" borderId="0" xfId="0" applyNumberFormat="1" applyFont="1" applyFill="1" applyAlignment="1">
      <alignment vertical="center"/>
    </xf>
    <xf numFmtId="0" fontId="21" fillId="2" borderId="0" xfId="0" applyFont="1" applyFill="1"/>
    <xf numFmtId="0" fontId="18" fillId="2" borderId="0" xfId="0" applyFont="1" applyFill="1"/>
    <xf numFmtId="16" fontId="17" fillId="2" borderId="0" xfId="0" applyNumberFormat="1" applyFont="1" applyFill="1" applyAlignment="1">
      <alignment horizontal="center" vertical="center" wrapText="1"/>
    </xf>
    <xf numFmtId="0" fontId="7" fillId="2" borderId="0" xfId="0" applyFont="1" applyFill="1"/>
    <xf numFmtId="0" fontId="19" fillId="2" borderId="0" xfId="0" applyFont="1" applyFill="1"/>
    <xf numFmtId="0" fontId="14" fillId="2" borderId="0" xfId="0" applyFont="1" applyFill="1" applyAlignment="1">
      <alignment horizontal="center"/>
    </xf>
    <xf numFmtId="0" fontId="18" fillId="2" borderId="0" xfId="0" quotePrefix="1" applyFont="1" applyFill="1" applyAlignment="1">
      <alignment horizontal="center"/>
    </xf>
    <xf numFmtId="49" fontId="32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/>
    </xf>
    <xf numFmtId="165" fontId="4" fillId="2" borderId="2" xfId="0" quotePrefix="1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3" xfId="0" quotePrefix="1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0" fontId="51" fillId="2" borderId="1" xfId="0" applyFont="1" applyFill="1" applyBorder="1"/>
    <xf numFmtId="0" fontId="0" fillId="2" borderId="0" xfId="0" applyFont="1" applyFill="1"/>
    <xf numFmtId="0" fontId="52" fillId="2" borderId="2" xfId="0" applyFont="1" applyFill="1" applyBorder="1"/>
    <xf numFmtId="0" fontId="52" fillId="2" borderId="0" xfId="0" applyFont="1" applyFill="1"/>
    <xf numFmtId="0" fontId="8" fillId="2" borderId="5" xfId="0" applyFont="1" applyFill="1" applyBorder="1" applyAlignment="1">
      <alignment horizontal="center" vertical="center" wrapText="1"/>
    </xf>
    <xf numFmtId="0" fontId="53" fillId="2" borderId="0" xfId="0" applyFont="1" applyFill="1"/>
    <xf numFmtId="0" fontId="54" fillId="2" borderId="0" xfId="0" applyFont="1" applyFill="1"/>
    <xf numFmtId="0" fontId="54" fillId="2" borderId="5" xfId="0" applyFont="1" applyFill="1" applyBorder="1" applyAlignment="1">
      <alignment horizontal="center" vertical="center" wrapText="1"/>
    </xf>
    <xf numFmtId="165" fontId="55" fillId="2" borderId="2" xfId="0" applyNumberFormat="1" applyFont="1" applyFill="1" applyBorder="1" applyAlignment="1">
      <alignment horizontal="center" vertical="center"/>
    </xf>
    <xf numFmtId="165" fontId="55" fillId="2" borderId="1" xfId="0" applyNumberFormat="1" applyFont="1" applyFill="1" applyBorder="1" applyAlignment="1">
      <alignment horizontal="center" vertical="center"/>
    </xf>
    <xf numFmtId="165" fontId="55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center" wrapText="1"/>
    </xf>
    <xf numFmtId="16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16" fontId="14" fillId="2" borderId="0" xfId="0" applyNumberFormat="1" applyFont="1" applyFill="1" applyAlignment="1">
      <alignment horizontal="center" vertical="center"/>
    </xf>
    <xf numFmtId="164" fontId="4" fillId="2" borderId="2" xfId="3" quotePrefix="1" applyFill="1" applyBorder="1" applyAlignment="1">
      <alignment horizontal="left"/>
    </xf>
    <xf numFmtId="164" fontId="0" fillId="2" borderId="2" xfId="3" quotePrefix="1" applyFont="1" applyFill="1" applyBorder="1" applyAlignment="1">
      <alignment horizontal="left"/>
    </xf>
    <xf numFmtId="0" fontId="0" fillId="2" borderId="2" xfId="0" quotePrefix="1" applyFill="1" applyBorder="1" applyAlignment="1">
      <alignment horizontal="left"/>
    </xf>
    <xf numFmtId="0" fontId="56" fillId="2" borderId="1" xfId="0" applyFont="1" applyFill="1" applyBorder="1" applyAlignment="1">
      <alignment horizontal="center" vertical="center" wrapText="1"/>
    </xf>
    <xf numFmtId="165" fontId="56" fillId="2" borderId="1" xfId="0" applyNumberFormat="1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horizontal="center" vertical="center" wrapText="1"/>
    </xf>
    <xf numFmtId="165" fontId="56" fillId="2" borderId="4" xfId="0" applyNumberFormat="1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165" fontId="56" fillId="2" borderId="2" xfId="0" applyNumberFormat="1" applyFont="1" applyFill="1" applyBorder="1" applyAlignment="1">
      <alignment horizontal="center" vertical="center"/>
    </xf>
    <xf numFmtId="165" fontId="57" fillId="2" borderId="2" xfId="0" applyNumberFormat="1" applyFont="1" applyFill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49" fillId="2" borderId="6" xfId="0" applyFont="1" applyFill="1" applyBorder="1" applyAlignment="1">
      <alignment horizontal="left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/>
    </xf>
    <xf numFmtId="165" fontId="49" fillId="2" borderId="6" xfId="0" applyNumberFormat="1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 wrapText="1"/>
    </xf>
    <xf numFmtId="165" fontId="56" fillId="2" borderId="6" xfId="0" applyNumberFormat="1" applyFont="1" applyFill="1" applyBorder="1" applyAlignment="1">
      <alignment horizontal="center" vertical="center" wrapText="1"/>
    </xf>
    <xf numFmtId="165" fontId="50" fillId="2" borderId="6" xfId="0" applyNumberFormat="1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0" fontId="56" fillId="2" borderId="6" xfId="0" applyFont="1" applyFill="1" applyBorder="1" applyAlignment="1">
      <alignment horizontal="center" vertical="center"/>
    </xf>
    <xf numFmtId="165" fontId="56" fillId="2" borderId="6" xfId="0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wrapText="1"/>
    </xf>
    <xf numFmtId="165" fontId="4" fillId="2" borderId="2" xfId="0" applyNumberFormat="1" applyFont="1" applyFill="1" applyBorder="1" applyAlignment="1">
      <alignment horizontal="center"/>
    </xf>
    <xf numFmtId="165" fontId="59" fillId="2" borderId="2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165" fontId="4" fillId="2" borderId="8" xfId="0" quotePrefix="1" applyNumberFormat="1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65" fontId="4" fillId="2" borderId="11" xfId="0" quotePrefix="1" applyNumberFormat="1" applyFont="1" applyFill="1" applyBorder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 vertical="center"/>
    </xf>
    <xf numFmtId="0" fontId="58" fillId="2" borderId="4" xfId="0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/>
    </xf>
    <xf numFmtId="165" fontId="4" fillId="2" borderId="15" xfId="0" applyNumberFormat="1" applyFont="1" applyFill="1" applyBorder="1" applyAlignment="1">
      <alignment horizontal="center" vertical="center"/>
    </xf>
    <xf numFmtId="165" fontId="4" fillId="2" borderId="1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58" fillId="2" borderId="11" xfId="0" applyFont="1" applyFill="1" applyBorder="1" applyAlignment="1">
      <alignment horizontal="center" wrapText="1"/>
    </xf>
  </cellXfs>
  <cellStyles count="8">
    <cellStyle name="Hyperlink" xfId="7" builtinId="8"/>
    <cellStyle name="Normal" xfId="0" builtinId="0"/>
    <cellStyle name="Normal - Style1" xfId="2" xr:uid="{E539ADC7-3972-4EA7-A637-35E1F7D796C0}"/>
    <cellStyle name="Normal 2 2" xfId="1" xr:uid="{E15CAC5F-A6D6-4864-B29F-978439365301}"/>
    <cellStyle name="Normal 28" xfId="3" xr:uid="{F4B756AF-A8A7-4E8D-B725-89DE0F51BBD1}"/>
    <cellStyle name="Normal 4" xfId="5" xr:uid="{0B28D0A9-38F7-4716-9ADB-A49E592C0C8C}"/>
    <cellStyle name="Normal 4 10 10 2 2" xfId="6" xr:uid="{37C04249-F356-4065-A063-E1009A642029}"/>
    <cellStyle name="Normal 61" xfId="4" xr:uid="{8F3637B8-D86F-43CF-98B5-09F757CB3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19049</xdr:rowOff>
    </xdr:from>
    <xdr:to>
      <xdr:col>2</xdr:col>
      <xdr:colOff>247650</xdr:colOff>
      <xdr:row>5</xdr:row>
      <xdr:rowOff>13334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1A4B642-BD4E-4453-98FF-FAA21CA2E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9049"/>
          <a:ext cx="300990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2</xdr:col>
      <xdr:colOff>76200</xdr:colOff>
      <xdr:row>6</xdr:row>
      <xdr:rowOff>104775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3237BC1-9DB4-4B0E-A9CA-AE730B48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3825"/>
          <a:ext cx="3009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2930</xdr:colOff>
      <xdr:row>4</xdr:row>
      <xdr:rowOff>28204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B04B7F-A06E-414B-AB84-6F31930A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879730" cy="961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B358F-3A21-47DE-BB16-B5930D064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F902E82-CD02-4119-AC21-700D771C8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E485258-5415-43FA-BAF6-AFA9CBA1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8311BA9-FBCE-4EA7-A0A1-B271ECD01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600DBB1-0258-461F-A62D-2375EC80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0B85647-E035-4C80-A927-F977213BA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511F58CC-D4BB-40C6-A294-54B59B7A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310E855C-2BF9-4BAA-80F6-444D34F9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14E3E87-9745-4D91-A398-A47B8EA1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FD83DF4D-CA5C-427F-A6BB-D3914F160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5B5262-9F8C-431F-9910-70E4C474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A2FBEEB5-45D3-43B1-8C7F-5F38455B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2E97B318-EAD4-493F-A4A3-A59605C0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D23AA7F6-D3D8-4A50-94E8-1DA30FD05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DC7A534-14F8-4771-9B4A-BFF9FAFC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FC21315C-92C1-43EB-834C-B0DCD1D03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FB18A939-B552-47D4-9AE5-C4ABCC12C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38BEA404-0B19-470B-BFC7-75538B8D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C55CBDF7-CBAA-491A-9FE7-E0EF3868F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ABD7FBD0-DC8B-460B-B31E-F8FE874B2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B282857-5FDD-4CB7-ACAC-E6D9C5092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B624C80F-256B-45A0-B20D-32412307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7E22495-4A8F-4E9B-8A10-8E985F84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9AB45CE-528A-4B22-A986-021A4F726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F61C42B0-666E-49BB-89BE-5D98BE687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BC8E150-6F49-4EA0-8DCA-49647EAA0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18B12184-4B02-4CB9-8D04-77ABB784B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F55548E-1363-4737-AFFD-97507815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A2C0117C-DB19-4E36-B5C2-298916A2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75C92C9-83B2-438C-92FB-8B353AF3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A27761A9-58D5-4F75-BCCC-0DDF83D5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2F3D8769-77CE-44ED-8E89-3B678C25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4A3AAD27-EA31-4B2E-AF77-DCB4FBA1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80FB54D-1FDC-448F-AC49-1C170B10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9B08E3C-E857-4A13-91BD-9925F423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20045D75-CB29-49AD-86B2-168CB7F1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C5F0AD83-A1C7-4D0B-8CF1-47A5CE0BA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A44E752-7510-4678-A757-1E8DBDA8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88F0E22-F520-43B5-BA3F-9801BA91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98FDDC13-10A5-4804-9277-DFC43FF5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581EBDE-D27D-4BB3-B2FA-4B84F024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292E9743-E0B4-49D6-AAFB-FE4CBC49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1DC170F3-0598-4075-8301-517E320C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FDFEA1A6-9741-401C-9C93-D4512B6E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A07DE6F4-2882-404A-A69D-45224BAB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45321734-01A7-4FA4-860B-BD84CF60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F449E4A8-3E70-472E-8261-497DF0214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1D2E7A3-48E6-4653-AAF4-820CA0F41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A2FF6788-D071-466F-A4CA-17A38009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E0D96146-FADD-4156-AB6A-D2DA7AEA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A0F1B67-249B-45F1-B4AD-51B935C4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8E99618-CF44-4BB9-AAD2-17972B781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F991DEC4-A24F-4F5F-BF65-8B91C0C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952F24C5-8A36-458A-8D4E-CBE5BF79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A2712F3-FBF8-43B5-89A9-D8F089C4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C6ACC104-26DB-463C-AC48-87CF17702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67235</xdr:colOff>
      <xdr:row>1</xdr:row>
      <xdr:rowOff>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469CC0BA-1045-4331-AAF2-0D4253F6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508691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26B092B1-FFD6-4C0F-A55E-B899035E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3" name="Picture 11">
          <a:extLst>
            <a:ext uri="{FF2B5EF4-FFF2-40B4-BE49-F238E27FC236}">
              <a16:creationId xmlns:a16="http://schemas.microsoft.com/office/drawing/2014/main" id="{3DA5B436-01CF-4469-B94F-0CF7FB07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4" name="Picture 12">
          <a:extLst>
            <a:ext uri="{FF2B5EF4-FFF2-40B4-BE49-F238E27FC236}">
              <a16:creationId xmlns:a16="http://schemas.microsoft.com/office/drawing/2014/main" id="{A2DDCF3B-97B9-4A3D-A3D4-66537C02D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5" name="Picture 13">
          <a:extLst>
            <a:ext uri="{FF2B5EF4-FFF2-40B4-BE49-F238E27FC236}">
              <a16:creationId xmlns:a16="http://schemas.microsoft.com/office/drawing/2014/main" id="{A7C0D3F1-3C41-42B2-9BAB-D7A05AFAD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6" name="Picture 14">
          <a:extLst>
            <a:ext uri="{FF2B5EF4-FFF2-40B4-BE49-F238E27FC236}">
              <a16:creationId xmlns:a16="http://schemas.microsoft.com/office/drawing/2014/main" id="{4B40DC7D-2606-4DD6-9D06-7282F76D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7" name="Picture 15">
          <a:extLst>
            <a:ext uri="{FF2B5EF4-FFF2-40B4-BE49-F238E27FC236}">
              <a16:creationId xmlns:a16="http://schemas.microsoft.com/office/drawing/2014/main" id="{9AFADF4E-5B80-43C1-81A7-16A6C68A7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8" name="Picture 16">
          <a:extLst>
            <a:ext uri="{FF2B5EF4-FFF2-40B4-BE49-F238E27FC236}">
              <a16:creationId xmlns:a16="http://schemas.microsoft.com/office/drawing/2014/main" id="{27E055F3-0CDA-42AA-A5E2-59AAF4C9F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69" name="Picture 17">
          <a:extLst>
            <a:ext uri="{FF2B5EF4-FFF2-40B4-BE49-F238E27FC236}">
              <a16:creationId xmlns:a16="http://schemas.microsoft.com/office/drawing/2014/main" id="{947F2FC5-ACAC-4F3A-AAAB-9E50FA31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0" name="Picture 18">
          <a:extLst>
            <a:ext uri="{FF2B5EF4-FFF2-40B4-BE49-F238E27FC236}">
              <a16:creationId xmlns:a16="http://schemas.microsoft.com/office/drawing/2014/main" id="{6DAE7417-E4FF-4838-8296-1CFF1E29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1" name="Picture 19">
          <a:extLst>
            <a:ext uri="{FF2B5EF4-FFF2-40B4-BE49-F238E27FC236}">
              <a16:creationId xmlns:a16="http://schemas.microsoft.com/office/drawing/2014/main" id="{420EC45F-F3AB-4A13-8A0C-43745223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2" name="Picture 11">
          <a:extLst>
            <a:ext uri="{FF2B5EF4-FFF2-40B4-BE49-F238E27FC236}">
              <a16:creationId xmlns:a16="http://schemas.microsoft.com/office/drawing/2014/main" id="{611D06D7-C418-4BA4-A844-DD552D46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3" name="Picture 21">
          <a:extLst>
            <a:ext uri="{FF2B5EF4-FFF2-40B4-BE49-F238E27FC236}">
              <a16:creationId xmlns:a16="http://schemas.microsoft.com/office/drawing/2014/main" id="{F793B7ED-2CA6-425E-B8B9-67A454409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4" name="Picture 22">
          <a:extLst>
            <a:ext uri="{FF2B5EF4-FFF2-40B4-BE49-F238E27FC236}">
              <a16:creationId xmlns:a16="http://schemas.microsoft.com/office/drawing/2014/main" id="{52E9CF6F-BAAD-4D4E-AEB7-2188B59A5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D497FAC0-23A7-4F49-A007-0D6DFB5C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6" name="Picture 24">
          <a:extLst>
            <a:ext uri="{FF2B5EF4-FFF2-40B4-BE49-F238E27FC236}">
              <a16:creationId xmlns:a16="http://schemas.microsoft.com/office/drawing/2014/main" id="{5564BFBF-C45E-47AB-A5EF-1633D5141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7" name="Picture 25">
          <a:extLst>
            <a:ext uri="{FF2B5EF4-FFF2-40B4-BE49-F238E27FC236}">
              <a16:creationId xmlns:a16="http://schemas.microsoft.com/office/drawing/2014/main" id="{30D5FE71-0A62-4FDD-9018-A1264419F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8" name="Picture 26">
          <a:extLst>
            <a:ext uri="{FF2B5EF4-FFF2-40B4-BE49-F238E27FC236}">
              <a16:creationId xmlns:a16="http://schemas.microsoft.com/office/drawing/2014/main" id="{FBF0098C-375E-42A9-8136-457B29D2B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79" name="Picture 27">
          <a:extLst>
            <a:ext uri="{FF2B5EF4-FFF2-40B4-BE49-F238E27FC236}">
              <a16:creationId xmlns:a16="http://schemas.microsoft.com/office/drawing/2014/main" id="{93C2386C-D81F-4A07-91D6-DB8E9974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0" name="Picture 28">
          <a:extLst>
            <a:ext uri="{FF2B5EF4-FFF2-40B4-BE49-F238E27FC236}">
              <a16:creationId xmlns:a16="http://schemas.microsoft.com/office/drawing/2014/main" id="{E43488D3-A755-4DD4-BAE9-AC87BE393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1" name="Picture 29">
          <a:extLst>
            <a:ext uri="{FF2B5EF4-FFF2-40B4-BE49-F238E27FC236}">
              <a16:creationId xmlns:a16="http://schemas.microsoft.com/office/drawing/2014/main" id="{C6DF458E-4399-4DFD-98DC-FF7EFA160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2" name="Picture 21">
          <a:extLst>
            <a:ext uri="{FF2B5EF4-FFF2-40B4-BE49-F238E27FC236}">
              <a16:creationId xmlns:a16="http://schemas.microsoft.com/office/drawing/2014/main" id="{163D7001-F588-45E2-94A0-E059F314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3" name="Picture 31">
          <a:extLst>
            <a:ext uri="{FF2B5EF4-FFF2-40B4-BE49-F238E27FC236}">
              <a16:creationId xmlns:a16="http://schemas.microsoft.com/office/drawing/2014/main" id="{E79C32E2-FB02-4DE6-AAA0-FAA2A83D5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4" name="Picture 32">
          <a:extLst>
            <a:ext uri="{FF2B5EF4-FFF2-40B4-BE49-F238E27FC236}">
              <a16:creationId xmlns:a16="http://schemas.microsoft.com/office/drawing/2014/main" id="{F2A9F814-78CE-428D-B1E7-AD6BC76E6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5" name="Picture 33">
          <a:extLst>
            <a:ext uri="{FF2B5EF4-FFF2-40B4-BE49-F238E27FC236}">
              <a16:creationId xmlns:a16="http://schemas.microsoft.com/office/drawing/2014/main" id="{026EC30C-0FEB-4CD9-806E-7558476D4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6" name="Picture 34">
          <a:extLst>
            <a:ext uri="{FF2B5EF4-FFF2-40B4-BE49-F238E27FC236}">
              <a16:creationId xmlns:a16="http://schemas.microsoft.com/office/drawing/2014/main" id="{B0C70069-EBBD-4C4F-8973-B28EE9E5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7" name="Picture 35">
          <a:extLst>
            <a:ext uri="{FF2B5EF4-FFF2-40B4-BE49-F238E27FC236}">
              <a16:creationId xmlns:a16="http://schemas.microsoft.com/office/drawing/2014/main" id="{7CAAFACC-5A77-4596-A70A-811EBF138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8" name="Picture 36">
          <a:extLst>
            <a:ext uri="{FF2B5EF4-FFF2-40B4-BE49-F238E27FC236}">
              <a16:creationId xmlns:a16="http://schemas.microsoft.com/office/drawing/2014/main" id="{3FF954B1-F4C3-49B8-97D4-502E5AA0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89" name="Picture 37">
          <a:extLst>
            <a:ext uri="{FF2B5EF4-FFF2-40B4-BE49-F238E27FC236}">
              <a16:creationId xmlns:a16="http://schemas.microsoft.com/office/drawing/2014/main" id="{A9E40103-0159-4301-8CBF-F55E90D9B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0" name="Picture 38">
          <a:extLst>
            <a:ext uri="{FF2B5EF4-FFF2-40B4-BE49-F238E27FC236}">
              <a16:creationId xmlns:a16="http://schemas.microsoft.com/office/drawing/2014/main" id="{6F1C4B7C-2949-40CF-B450-2357BA56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1" name="Picture 39">
          <a:extLst>
            <a:ext uri="{FF2B5EF4-FFF2-40B4-BE49-F238E27FC236}">
              <a16:creationId xmlns:a16="http://schemas.microsoft.com/office/drawing/2014/main" id="{DC766CDE-6700-4B3A-8314-E158C9531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2" name="Picture 31">
          <a:extLst>
            <a:ext uri="{FF2B5EF4-FFF2-40B4-BE49-F238E27FC236}">
              <a16:creationId xmlns:a16="http://schemas.microsoft.com/office/drawing/2014/main" id="{BE382D95-AEF5-4C10-8B7A-7D0E2F99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3" name="Picture 41">
          <a:extLst>
            <a:ext uri="{FF2B5EF4-FFF2-40B4-BE49-F238E27FC236}">
              <a16:creationId xmlns:a16="http://schemas.microsoft.com/office/drawing/2014/main" id="{4952CD97-F1B2-4109-AABB-A29AB7FF8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4" name="Picture 42">
          <a:extLst>
            <a:ext uri="{FF2B5EF4-FFF2-40B4-BE49-F238E27FC236}">
              <a16:creationId xmlns:a16="http://schemas.microsoft.com/office/drawing/2014/main" id="{58C7D51F-82E0-434F-BA72-C1B33BDAB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5" name="Picture 43">
          <a:extLst>
            <a:ext uri="{FF2B5EF4-FFF2-40B4-BE49-F238E27FC236}">
              <a16:creationId xmlns:a16="http://schemas.microsoft.com/office/drawing/2014/main" id="{A718B5FF-9FFE-4B4B-9D69-F97D5AD42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6" name="Picture 44">
          <a:extLst>
            <a:ext uri="{FF2B5EF4-FFF2-40B4-BE49-F238E27FC236}">
              <a16:creationId xmlns:a16="http://schemas.microsoft.com/office/drawing/2014/main" id="{2F5D7530-5EB4-4D07-BA72-E717DD3B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7" name="Picture 45">
          <a:extLst>
            <a:ext uri="{FF2B5EF4-FFF2-40B4-BE49-F238E27FC236}">
              <a16:creationId xmlns:a16="http://schemas.microsoft.com/office/drawing/2014/main" id="{138589D7-3A3C-4360-9241-6C611AB66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8" name="Picture 46">
          <a:extLst>
            <a:ext uri="{FF2B5EF4-FFF2-40B4-BE49-F238E27FC236}">
              <a16:creationId xmlns:a16="http://schemas.microsoft.com/office/drawing/2014/main" id="{72DEF36E-D8C4-4304-A0E9-7914A098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99" name="Picture 47">
          <a:extLst>
            <a:ext uri="{FF2B5EF4-FFF2-40B4-BE49-F238E27FC236}">
              <a16:creationId xmlns:a16="http://schemas.microsoft.com/office/drawing/2014/main" id="{C62C216F-1C90-42EB-BCE5-6F04D5D8B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0" name="Picture 48">
          <a:extLst>
            <a:ext uri="{FF2B5EF4-FFF2-40B4-BE49-F238E27FC236}">
              <a16:creationId xmlns:a16="http://schemas.microsoft.com/office/drawing/2014/main" id="{DBA8C7AA-EB31-44E2-A5BA-A4E1F9F15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1" name="Picture 49">
          <a:extLst>
            <a:ext uri="{FF2B5EF4-FFF2-40B4-BE49-F238E27FC236}">
              <a16:creationId xmlns:a16="http://schemas.microsoft.com/office/drawing/2014/main" id="{04793C83-3B2E-4555-9F8B-E68E03571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2" name="Picture 41">
          <a:extLst>
            <a:ext uri="{FF2B5EF4-FFF2-40B4-BE49-F238E27FC236}">
              <a16:creationId xmlns:a16="http://schemas.microsoft.com/office/drawing/2014/main" id="{7E94504F-D4D2-4E45-8A48-904E6D63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3" name="Picture 51">
          <a:extLst>
            <a:ext uri="{FF2B5EF4-FFF2-40B4-BE49-F238E27FC236}">
              <a16:creationId xmlns:a16="http://schemas.microsoft.com/office/drawing/2014/main" id="{FA2FABBE-062A-44E2-8637-858E82F5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4" name="Picture 52">
          <a:extLst>
            <a:ext uri="{FF2B5EF4-FFF2-40B4-BE49-F238E27FC236}">
              <a16:creationId xmlns:a16="http://schemas.microsoft.com/office/drawing/2014/main" id="{A2A9C9DB-71E5-4354-8B28-5633E363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5" name="Picture 53">
          <a:extLst>
            <a:ext uri="{FF2B5EF4-FFF2-40B4-BE49-F238E27FC236}">
              <a16:creationId xmlns:a16="http://schemas.microsoft.com/office/drawing/2014/main" id="{4205825A-A318-437E-AB18-ED6D6A8D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6" name="Picture 54">
          <a:extLst>
            <a:ext uri="{FF2B5EF4-FFF2-40B4-BE49-F238E27FC236}">
              <a16:creationId xmlns:a16="http://schemas.microsoft.com/office/drawing/2014/main" id="{424A9332-D680-4490-8936-AF891F799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7" name="Picture 55">
          <a:extLst>
            <a:ext uri="{FF2B5EF4-FFF2-40B4-BE49-F238E27FC236}">
              <a16:creationId xmlns:a16="http://schemas.microsoft.com/office/drawing/2014/main" id="{B6042B19-AF55-4338-B3B7-3CA5FE875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8" name="Picture 56">
          <a:extLst>
            <a:ext uri="{FF2B5EF4-FFF2-40B4-BE49-F238E27FC236}">
              <a16:creationId xmlns:a16="http://schemas.microsoft.com/office/drawing/2014/main" id="{22482EEF-B29D-4612-AA00-CC0C20B42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09" name="Picture 57">
          <a:extLst>
            <a:ext uri="{FF2B5EF4-FFF2-40B4-BE49-F238E27FC236}">
              <a16:creationId xmlns:a16="http://schemas.microsoft.com/office/drawing/2014/main" id="{F2DF0C6E-96E1-40A3-8CB5-AEF8671A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0" name="Picture 58">
          <a:extLst>
            <a:ext uri="{FF2B5EF4-FFF2-40B4-BE49-F238E27FC236}">
              <a16:creationId xmlns:a16="http://schemas.microsoft.com/office/drawing/2014/main" id="{D3D4AF8F-38B5-4573-AA4A-268980545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1" name="Picture 59">
          <a:extLst>
            <a:ext uri="{FF2B5EF4-FFF2-40B4-BE49-F238E27FC236}">
              <a16:creationId xmlns:a16="http://schemas.microsoft.com/office/drawing/2014/main" id="{CD172946-DDA9-4940-917E-81083F56A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2" name="Picture 51">
          <a:extLst>
            <a:ext uri="{FF2B5EF4-FFF2-40B4-BE49-F238E27FC236}">
              <a16:creationId xmlns:a16="http://schemas.microsoft.com/office/drawing/2014/main" id="{03B7426A-FDD0-4A52-9BB4-EBC678A61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3" name="Picture 61">
          <a:extLst>
            <a:ext uri="{FF2B5EF4-FFF2-40B4-BE49-F238E27FC236}">
              <a16:creationId xmlns:a16="http://schemas.microsoft.com/office/drawing/2014/main" id="{AE3C8D41-F3BD-4581-BDBA-CA5B6992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4" name="Picture 62">
          <a:extLst>
            <a:ext uri="{FF2B5EF4-FFF2-40B4-BE49-F238E27FC236}">
              <a16:creationId xmlns:a16="http://schemas.microsoft.com/office/drawing/2014/main" id="{F9F57FD3-7FA7-4FD7-BEEA-ABFD2B78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5" name="Picture 63">
          <a:extLst>
            <a:ext uri="{FF2B5EF4-FFF2-40B4-BE49-F238E27FC236}">
              <a16:creationId xmlns:a16="http://schemas.microsoft.com/office/drawing/2014/main" id="{509F450E-9F60-479C-A867-04C095B3E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6" name="Picture 64">
          <a:extLst>
            <a:ext uri="{FF2B5EF4-FFF2-40B4-BE49-F238E27FC236}">
              <a16:creationId xmlns:a16="http://schemas.microsoft.com/office/drawing/2014/main" id="{67720C76-31EF-42A1-A732-DDD30B4B0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7" name="Picture 65">
          <a:extLst>
            <a:ext uri="{FF2B5EF4-FFF2-40B4-BE49-F238E27FC236}">
              <a16:creationId xmlns:a16="http://schemas.microsoft.com/office/drawing/2014/main" id="{342A25CF-6B25-47EA-9279-C99BFA5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8" name="Picture 66">
          <a:extLst>
            <a:ext uri="{FF2B5EF4-FFF2-40B4-BE49-F238E27FC236}">
              <a16:creationId xmlns:a16="http://schemas.microsoft.com/office/drawing/2014/main" id="{12D21910-0DCD-4BBF-A27C-E7791470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19" name="Picture 67">
          <a:extLst>
            <a:ext uri="{FF2B5EF4-FFF2-40B4-BE49-F238E27FC236}">
              <a16:creationId xmlns:a16="http://schemas.microsoft.com/office/drawing/2014/main" id="{B7BAD856-201F-40B1-B95B-60D6AA8FE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0" name="Picture 68">
          <a:extLst>
            <a:ext uri="{FF2B5EF4-FFF2-40B4-BE49-F238E27FC236}">
              <a16:creationId xmlns:a16="http://schemas.microsoft.com/office/drawing/2014/main" id="{0968AB2F-7D7B-4FEC-AEED-39414414D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1" name="Picture 69">
          <a:extLst>
            <a:ext uri="{FF2B5EF4-FFF2-40B4-BE49-F238E27FC236}">
              <a16:creationId xmlns:a16="http://schemas.microsoft.com/office/drawing/2014/main" id="{8CD31B9B-B79F-4306-825C-6721BA225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2BAFC3E-B5D6-46AF-8045-574C2E548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3" name="Picture 71">
          <a:extLst>
            <a:ext uri="{FF2B5EF4-FFF2-40B4-BE49-F238E27FC236}">
              <a16:creationId xmlns:a16="http://schemas.microsoft.com/office/drawing/2014/main" id="{D1CBAED2-D3E6-4D2D-A47E-489235DA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4" name="Picture 72">
          <a:extLst>
            <a:ext uri="{FF2B5EF4-FFF2-40B4-BE49-F238E27FC236}">
              <a16:creationId xmlns:a16="http://schemas.microsoft.com/office/drawing/2014/main" id="{EC5F5911-4C49-4C86-B9EF-92832C780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5" name="Picture 73">
          <a:extLst>
            <a:ext uri="{FF2B5EF4-FFF2-40B4-BE49-F238E27FC236}">
              <a16:creationId xmlns:a16="http://schemas.microsoft.com/office/drawing/2014/main" id="{D1A8E487-D788-483D-A5A9-C52C4388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6" name="Picture 74">
          <a:extLst>
            <a:ext uri="{FF2B5EF4-FFF2-40B4-BE49-F238E27FC236}">
              <a16:creationId xmlns:a16="http://schemas.microsoft.com/office/drawing/2014/main" id="{337B21BA-3295-4BC7-9354-D31BBAFA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7" name="Picture 75">
          <a:extLst>
            <a:ext uri="{FF2B5EF4-FFF2-40B4-BE49-F238E27FC236}">
              <a16:creationId xmlns:a16="http://schemas.microsoft.com/office/drawing/2014/main" id="{72D811CD-2309-4C5C-8D1C-BF5B1E5BA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8" name="Picture 76">
          <a:extLst>
            <a:ext uri="{FF2B5EF4-FFF2-40B4-BE49-F238E27FC236}">
              <a16:creationId xmlns:a16="http://schemas.microsoft.com/office/drawing/2014/main" id="{D713D43E-BE69-4458-AB10-66352EEC1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29" name="Picture 77">
          <a:extLst>
            <a:ext uri="{FF2B5EF4-FFF2-40B4-BE49-F238E27FC236}">
              <a16:creationId xmlns:a16="http://schemas.microsoft.com/office/drawing/2014/main" id="{90249A5F-B967-472A-8FF4-94477A0F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0" name="Picture 78">
          <a:extLst>
            <a:ext uri="{FF2B5EF4-FFF2-40B4-BE49-F238E27FC236}">
              <a16:creationId xmlns:a16="http://schemas.microsoft.com/office/drawing/2014/main" id="{ED95DEF8-CC9F-400A-ABE1-389F70E63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1" name="Picture 79">
          <a:extLst>
            <a:ext uri="{FF2B5EF4-FFF2-40B4-BE49-F238E27FC236}">
              <a16:creationId xmlns:a16="http://schemas.microsoft.com/office/drawing/2014/main" id="{221F007F-A746-4565-A6BA-FD127231B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2" name="Picture 11">
          <a:extLst>
            <a:ext uri="{FF2B5EF4-FFF2-40B4-BE49-F238E27FC236}">
              <a16:creationId xmlns:a16="http://schemas.microsoft.com/office/drawing/2014/main" id="{82BB6584-F29A-43FC-BD2C-4EEB96E0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3" name="Picture 81">
          <a:extLst>
            <a:ext uri="{FF2B5EF4-FFF2-40B4-BE49-F238E27FC236}">
              <a16:creationId xmlns:a16="http://schemas.microsoft.com/office/drawing/2014/main" id="{774F9C46-181F-4FBB-8BBE-01CA5C9DB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4" name="Picture 82">
          <a:extLst>
            <a:ext uri="{FF2B5EF4-FFF2-40B4-BE49-F238E27FC236}">
              <a16:creationId xmlns:a16="http://schemas.microsoft.com/office/drawing/2014/main" id="{F1100AA7-9C1E-484F-9E9C-97F367067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5" name="Picture 83">
          <a:extLst>
            <a:ext uri="{FF2B5EF4-FFF2-40B4-BE49-F238E27FC236}">
              <a16:creationId xmlns:a16="http://schemas.microsoft.com/office/drawing/2014/main" id="{35E5373E-378B-4224-A358-9DB68A5D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6" name="Picture 84">
          <a:extLst>
            <a:ext uri="{FF2B5EF4-FFF2-40B4-BE49-F238E27FC236}">
              <a16:creationId xmlns:a16="http://schemas.microsoft.com/office/drawing/2014/main" id="{742F848E-AFC2-47E6-AFAB-322CA857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7" name="Picture 85">
          <a:extLst>
            <a:ext uri="{FF2B5EF4-FFF2-40B4-BE49-F238E27FC236}">
              <a16:creationId xmlns:a16="http://schemas.microsoft.com/office/drawing/2014/main" id="{F7DBEC10-487F-4B9C-BF43-61B98E55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8" name="Picture 86">
          <a:extLst>
            <a:ext uri="{FF2B5EF4-FFF2-40B4-BE49-F238E27FC236}">
              <a16:creationId xmlns:a16="http://schemas.microsoft.com/office/drawing/2014/main" id="{5F8EEEBC-1EAD-4755-B3DF-A0F8F12D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39" name="Picture 87">
          <a:extLst>
            <a:ext uri="{FF2B5EF4-FFF2-40B4-BE49-F238E27FC236}">
              <a16:creationId xmlns:a16="http://schemas.microsoft.com/office/drawing/2014/main" id="{865F612A-AB1A-4828-A23C-E232603FF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0" name="Picture 88">
          <a:extLst>
            <a:ext uri="{FF2B5EF4-FFF2-40B4-BE49-F238E27FC236}">
              <a16:creationId xmlns:a16="http://schemas.microsoft.com/office/drawing/2014/main" id="{356A1CAA-A59C-4EC7-B760-C66938DE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1" name="Picture 89">
          <a:extLst>
            <a:ext uri="{FF2B5EF4-FFF2-40B4-BE49-F238E27FC236}">
              <a16:creationId xmlns:a16="http://schemas.microsoft.com/office/drawing/2014/main" id="{65AE6769-B94A-4F62-815E-125540B0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2" name="Picture 21">
          <a:extLst>
            <a:ext uri="{FF2B5EF4-FFF2-40B4-BE49-F238E27FC236}">
              <a16:creationId xmlns:a16="http://schemas.microsoft.com/office/drawing/2014/main" id="{FBF666C0-DC44-4FA4-BF06-F15D4F2E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3" name="Picture 91">
          <a:extLst>
            <a:ext uri="{FF2B5EF4-FFF2-40B4-BE49-F238E27FC236}">
              <a16:creationId xmlns:a16="http://schemas.microsoft.com/office/drawing/2014/main" id="{4BA31830-A3E0-4CC1-B823-EE796B1C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4" name="Picture 92">
          <a:extLst>
            <a:ext uri="{FF2B5EF4-FFF2-40B4-BE49-F238E27FC236}">
              <a16:creationId xmlns:a16="http://schemas.microsoft.com/office/drawing/2014/main" id="{B7F2F040-BABE-4BAC-BF6C-B01E890D7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5" name="Picture 93">
          <a:extLst>
            <a:ext uri="{FF2B5EF4-FFF2-40B4-BE49-F238E27FC236}">
              <a16:creationId xmlns:a16="http://schemas.microsoft.com/office/drawing/2014/main" id="{35A3D7FE-9769-4822-9A2A-81C75B1AA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6" name="Picture 94">
          <a:extLst>
            <a:ext uri="{FF2B5EF4-FFF2-40B4-BE49-F238E27FC236}">
              <a16:creationId xmlns:a16="http://schemas.microsoft.com/office/drawing/2014/main" id="{4E1B05CB-9FAE-4A1A-8DB7-45E05CF5B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7" name="Picture 95">
          <a:extLst>
            <a:ext uri="{FF2B5EF4-FFF2-40B4-BE49-F238E27FC236}">
              <a16:creationId xmlns:a16="http://schemas.microsoft.com/office/drawing/2014/main" id="{C2B0A21C-0F73-4657-89B4-B361738B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8" name="Picture 96">
          <a:extLst>
            <a:ext uri="{FF2B5EF4-FFF2-40B4-BE49-F238E27FC236}">
              <a16:creationId xmlns:a16="http://schemas.microsoft.com/office/drawing/2014/main" id="{9EF5F80D-7C27-499B-A5C5-9B0E79BB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49" name="Picture 97">
          <a:extLst>
            <a:ext uri="{FF2B5EF4-FFF2-40B4-BE49-F238E27FC236}">
              <a16:creationId xmlns:a16="http://schemas.microsoft.com/office/drawing/2014/main" id="{AE5FE60F-D270-41D5-AE75-CB97A0F7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0" name="Picture 98">
          <a:extLst>
            <a:ext uri="{FF2B5EF4-FFF2-40B4-BE49-F238E27FC236}">
              <a16:creationId xmlns:a16="http://schemas.microsoft.com/office/drawing/2014/main" id="{8B100E46-91F4-474F-A9E5-D174B674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1" name="Picture 99">
          <a:extLst>
            <a:ext uri="{FF2B5EF4-FFF2-40B4-BE49-F238E27FC236}">
              <a16:creationId xmlns:a16="http://schemas.microsoft.com/office/drawing/2014/main" id="{6FD9D3E2-17D2-4537-A639-1762DB96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2" name="Picture 31">
          <a:extLst>
            <a:ext uri="{FF2B5EF4-FFF2-40B4-BE49-F238E27FC236}">
              <a16:creationId xmlns:a16="http://schemas.microsoft.com/office/drawing/2014/main" id="{D036DB72-64C0-4797-A37F-AC95C93EC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3" name="Picture 101">
          <a:extLst>
            <a:ext uri="{FF2B5EF4-FFF2-40B4-BE49-F238E27FC236}">
              <a16:creationId xmlns:a16="http://schemas.microsoft.com/office/drawing/2014/main" id="{30BBA998-687E-4220-842D-3799A5716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4" name="Picture 102">
          <a:extLst>
            <a:ext uri="{FF2B5EF4-FFF2-40B4-BE49-F238E27FC236}">
              <a16:creationId xmlns:a16="http://schemas.microsoft.com/office/drawing/2014/main" id="{FF74E79B-6559-409C-BA7C-14E014580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5" name="Picture 103">
          <a:extLst>
            <a:ext uri="{FF2B5EF4-FFF2-40B4-BE49-F238E27FC236}">
              <a16:creationId xmlns:a16="http://schemas.microsoft.com/office/drawing/2014/main" id="{C89D3165-AF03-433B-8426-1FD802E14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6" name="Picture 104">
          <a:extLst>
            <a:ext uri="{FF2B5EF4-FFF2-40B4-BE49-F238E27FC236}">
              <a16:creationId xmlns:a16="http://schemas.microsoft.com/office/drawing/2014/main" id="{7AD63996-DA1A-4B48-B4B9-96201C8D5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7" name="Picture 105">
          <a:extLst>
            <a:ext uri="{FF2B5EF4-FFF2-40B4-BE49-F238E27FC236}">
              <a16:creationId xmlns:a16="http://schemas.microsoft.com/office/drawing/2014/main" id="{F24E9A96-318F-4FB9-9347-C61770065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8" name="Picture 106">
          <a:extLst>
            <a:ext uri="{FF2B5EF4-FFF2-40B4-BE49-F238E27FC236}">
              <a16:creationId xmlns:a16="http://schemas.microsoft.com/office/drawing/2014/main" id="{6A47CDCD-0062-40A8-94BC-D943E66AC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59" name="Picture 107">
          <a:extLst>
            <a:ext uri="{FF2B5EF4-FFF2-40B4-BE49-F238E27FC236}">
              <a16:creationId xmlns:a16="http://schemas.microsoft.com/office/drawing/2014/main" id="{C0F028E6-7489-4026-B34C-0921C50A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0" name="Picture 108">
          <a:extLst>
            <a:ext uri="{FF2B5EF4-FFF2-40B4-BE49-F238E27FC236}">
              <a16:creationId xmlns:a16="http://schemas.microsoft.com/office/drawing/2014/main" id="{A3D95402-69BF-494A-A2A3-6B65FECD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1" name="Picture 109">
          <a:extLst>
            <a:ext uri="{FF2B5EF4-FFF2-40B4-BE49-F238E27FC236}">
              <a16:creationId xmlns:a16="http://schemas.microsoft.com/office/drawing/2014/main" id="{BA2CB4D5-7C2C-408B-8181-4E7F26ADD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2" name="Picture 41">
          <a:extLst>
            <a:ext uri="{FF2B5EF4-FFF2-40B4-BE49-F238E27FC236}">
              <a16:creationId xmlns:a16="http://schemas.microsoft.com/office/drawing/2014/main" id="{55D07E67-6BA9-43A7-947A-1B312258F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3" name="Picture 111">
          <a:extLst>
            <a:ext uri="{FF2B5EF4-FFF2-40B4-BE49-F238E27FC236}">
              <a16:creationId xmlns:a16="http://schemas.microsoft.com/office/drawing/2014/main" id="{8D57FCF3-D60D-4A95-AB1D-1595B6B1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4" name="Picture 112">
          <a:extLst>
            <a:ext uri="{FF2B5EF4-FFF2-40B4-BE49-F238E27FC236}">
              <a16:creationId xmlns:a16="http://schemas.microsoft.com/office/drawing/2014/main" id="{F71B5D5F-5227-4AB8-A85E-8D0B4E3E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5" name="Picture 113">
          <a:extLst>
            <a:ext uri="{FF2B5EF4-FFF2-40B4-BE49-F238E27FC236}">
              <a16:creationId xmlns:a16="http://schemas.microsoft.com/office/drawing/2014/main" id="{78310326-0292-40A9-9123-93A58FF0E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6" name="Picture 114">
          <a:extLst>
            <a:ext uri="{FF2B5EF4-FFF2-40B4-BE49-F238E27FC236}">
              <a16:creationId xmlns:a16="http://schemas.microsoft.com/office/drawing/2014/main" id="{FF176DCB-E4CC-42D4-9B24-B678829C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7" name="Picture 115">
          <a:extLst>
            <a:ext uri="{FF2B5EF4-FFF2-40B4-BE49-F238E27FC236}">
              <a16:creationId xmlns:a16="http://schemas.microsoft.com/office/drawing/2014/main" id="{180C79A7-511E-494D-883C-DA8190E9C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8" name="Picture 116">
          <a:extLst>
            <a:ext uri="{FF2B5EF4-FFF2-40B4-BE49-F238E27FC236}">
              <a16:creationId xmlns:a16="http://schemas.microsoft.com/office/drawing/2014/main" id="{4100D1D0-8CFF-4D46-906B-8318330E7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69" name="Picture 117">
          <a:extLst>
            <a:ext uri="{FF2B5EF4-FFF2-40B4-BE49-F238E27FC236}">
              <a16:creationId xmlns:a16="http://schemas.microsoft.com/office/drawing/2014/main" id="{D5CAF660-EE3B-4439-A77D-22E940AC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0" name="Picture 118">
          <a:extLst>
            <a:ext uri="{FF2B5EF4-FFF2-40B4-BE49-F238E27FC236}">
              <a16:creationId xmlns:a16="http://schemas.microsoft.com/office/drawing/2014/main" id="{C119E75D-92EA-4810-8AAA-592E4DD3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1" name="Picture 119">
          <a:extLst>
            <a:ext uri="{FF2B5EF4-FFF2-40B4-BE49-F238E27FC236}">
              <a16:creationId xmlns:a16="http://schemas.microsoft.com/office/drawing/2014/main" id="{DBFF7F5B-2B4A-4450-A7C2-9588A3B0B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2" name="Picture 51">
          <a:extLst>
            <a:ext uri="{FF2B5EF4-FFF2-40B4-BE49-F238E27FC236}">
              <a16:creationId xmlns:a16="http://schemas.microsoft.com/office/drawing/2014/main" id="{7E2FB57E-C993-4F81-AD13-7556B4A0E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3" name="Picture 121">
          <a:extLst>
            <a:ext uri="{FF2B5EF4-FFF2-40B4-BE49-F238E27FC236}">
              <a16:creationId xmlns:a16="http://schemas.microsoft.com/office/drawing/2014/main" id="{ADBEB816-1587-43F3-9879-520379D75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4" name="Picture 122">
          <a:extLst>
            <a:ext uri="{FF2B5EF4-FFF2-40B4-BE49-F238E27FC236}">
              <a16:creationId xmlns:a16="http://schemas.microsoft.com/office/drawing/2014/main" id="{9C23A5E7-4523-4368-85FC-4B2229B50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5" name="Picture 123">
          <a:extLst>
            <a:ext uri="{FF2B5EF4-FFF2-40B4-BE49-F238E27FC236}">
              <a16:creationId xmlns:a16="http://schemas.microsoft.com/office/drawing/2014/main" id="{4EDE444D-21C1-4060-B3FF-3563B2E83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6" name="Picture 124">
          <a:extLst>
            <a:ext uri="{FF2B5EF4-FFF2-40B4-BE49-F238E27FC236}">
              <a16:creationId xmlns:a16="http://schemas.microsoft.com/office/drawing/2014/main" id="{D06380E3-30B5-4278-8E5A-B562AD1B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7" name="Picture 125">
          <a:extLst>
            <a:ext uri="{FF2B5EF4-FFF2-40B4-BE49-F238E27FC236}">
              <a16:creationId xmlns:a16="http://schemas.microsoft.com/office/drawing/2014/main" id="{D7B52646-BF00-4909-9F12-B7603D523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565785</xdr:colOff>
      <xdr:row>0</xdr:row>
      <xdr:rowOff>161925</xdr:rowOff>
    </xdr:to>
    <xdr:pic>
      <xdr:nvPicPr>
        <xdr:cNvPr id="178" name="Picture 126">
          <a:extLst>
            <a:ext uri="{FF2B5EF4-FFF2-40B4-BE49-F238E27FC236}">
              <a16:creationId xmlns:a16="http://schemas.microsoft.com/office/drawing/2014/main" id="{19AF64E8-167B-46CF-8766-C1C4566A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0" y="0"/>
          <a:ext cx="4985385" cy="161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419100</xdr:colOff>
      <xdr:row>6</xdr:row>
      <xdr:rowOff>28575</xdr:rowOff>
    </xdr:to>
    <xdr:pic>
      <xdr:nvPicPr>
        <xdr:cNvPr id="182" name="Picture 3">
          <a:extLst>
            <a:ext uri="{FF2B5EF4-FFF2-40B4-BE49-F238E27FC236}">
              <a16:creationId xmlns:a16="http://schemas.microsoft.com/office/drawing/2014/main" id="{7DEFC031-B1A0-4134-83A4-5A41724CA652}"/>
            </a:ext>
            <a:ext uri="{147F2762-F138-4A5C-976F-8EAC2B608ADB}">
              <a16:predDERef xmlns:a16="http://schemas.microsoft.com/office/drawing/2014/main" pred="{19AF64E8-167B-46CF-8766-C1C4566A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0"/>
          <a:ext cx="48387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525199</xdr:colOff>
      <xdr:row>1</xdr:row>
      <xdr:rowOff>96741</xdr:rowOff>
    </xdr:from>
    <xdr:to>
      <xdr:col>7</xdr:col>
      <xdr:colOff>271407</xdr:colOff>
      <xdr:row>4</xdr:row>
      <xdr:rowOff>138582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C5F2D21B-F956-4B52-9C34-BA22DC6C3F27}"/>
            </a:ext>
          </a:extLst>
        </xdr:cNvPr>
        <xdr:cNvSpPr txBox="1">
          <a:spLocks noChangeArrowheads="1"/>
        </xdr:cNvSpPr>
      </xdr:nvSpPr>
      <xdr:spPr bwMode="auto">
        <a:xfrm>
          <a:off x="3449374" y="334866"/>
          <a:ext cx="4403933" cy="603816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TRANSHIPMENT SCHEDULE</a:t>
          </a:r>
        </a:p>
        <a:p>
          <a:pPr algn="ctr" rtl="0">
            <a:lnSpc>
              <a:spcPts val="8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 CONTAINERS EX HAI PHONG CITY TO  SOUTH AMERICA </a:t>
          </a: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(SA3 SERVICE)</a:t>
          </a:r>
        </a:p>
        <a:p>
          <a:pPr algn="ctr" rtl="0">
            <a:lnSpc>
              <a:spcPts val="7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60960</xdr:rowOff>
    </xdr:from>
    <xdr:to>
      <xdr:col>3</xdr:col>
      <xdr:colOff>617220</xdr:colOff>
      <xdr:row>5</xdr:row>
      <xdr:rowOff>106680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3C750EA-3D2D-45B8-ACC8-6D35C0633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"/>
          <a:ext cx="36271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525199</xdr:colOff>
      <xdr:row>1</xdr:row>
      <xdr:rowOff>96741</xdr:rowOff>
    </xdr:from>
    <xdr:to>
      <xdr:col>8</xdr:col>
      <xdr:colOff>271407</xdr:colOff>
      <xdr:row>4</xdr:row>
      <xdr:rowOff>138582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EA2DFE8-9021-43A3-82C1-13554E97D712}"/>
            </a:ext>
          </a:extLst>
        </xdr:cNvPr>
        <xdr:cNvSpPr txBox="1">
          <a:spLocks noChangeArrowheads="1"/>
        </xdr:cNvSpPr>
      </xdr:nvSpPr>
      <xdr:spPr bwMode="auto">
        <a:xfrm>
          <a:off x="3535099" y="325341"/>
          <a:ext cx="3891488" cy="620961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+mn-lt"/>
              <a:cs typeface="Arial"/>
            </a:rPr>
            <a:t>TRANSHIPMENT SCHEDULE</a:t>
          </a:r>
        </a:p>
        <a:p>
          <a:pPr algn="ctr" rtl="0">
            <a:lnSpc>
              <a:spcPts val="8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+mn-lt"/>
              <a:cs typeface="Arial"/>
            </a:rPr>
            <a:t> CONTAINERS EX HAI PHONG CITY TO  SOUTH AMERICA </a:t>
          </a: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+mn-lt"/>
              <a:cs typeface="Arial"/>
            </a:rPr>
            <a:t>(SA5 SERVICE)</a:t>
          </a:r>
        </a:p>
        <a:p>
          <a:pPr algn="ctr" rtl="0">
            <a:lnSpc>
              <a:spcPts val="7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900"/>
            </a:lnSpc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7620</xdr:colOff>
      <xdr:row>0</xdr:row>
      <xdr:rowOff>190500</xdr:rowOff>
    </xdr:from>
    <xdr:to>
      <xdr:col>3</xdr:col>
      <xdr:colOff>624840</xdr:colOff>
      <xdr:row>6</xdr:row>
      <xdr:rowOff>60960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F6485A44-F8CA-4021-8890-4F6A03E77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" y="190500"/>
          <a:ext cx="36271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512444</xdr:colOff>
      <xdr:row>0</xdr:row>
      <xdr:rowOff>38100</xdr:rowOff>
    </xdr:from>
    <xdr:to>
      <xdr:col>10</xdr:col>
      <xdr:colOff>3777</xdr:colOff>
      <xdr:row>5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FB472D-799E-4141-8023-2C5DF51BB049}"/>
            </a:ext>
          </a:extLst>
        </xdr:cNvPr>
        <xdr:cNvSpPr txBox="1">
          <a:spLocks noChangeArrowheads="1"/>
        </xdr:cNvSpPr>
      </xdr:nvSpPr>
      <xdr:spPr bwMode="auto">
        <a:xfrm>
          <a:off x="3903344" y="38100"/>
          <a:ext cx="5244433" cy="106680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TRANSHIPMENT SCHEDULE</a:t>
          </a:r>
          <a:endParaRPr lang="en-US" sz="2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CONTAINERS EX HAI PHONG CITY TO  SOUTH AMERICA </a:t>
          </a:r>
          <a:endParaRPr lang="en-U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100" b="1" i="1" u="none" strike="noStrike" baseline="0">
              <a:solidFill>
                <a:srgbClr val="000000"/>
              </a:solidFill>
              <a:latin typeface="Arial"/>
              <a:cs typeface="Arial"/>
            </a:rPr>
            <a:t>(SA8 SERVICE)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400" b="0" i="1" baseline="0">
              <a:effectLst/>
              <a:latin typeface="+mn-lt"/>
              <a:ea typeface="+mn-ea"/>
              <a:cs typeface="+mn-cs"/>
            </a:rPr>
            <a:t>MEXICO - COLOMBIA - PERU - CHILE</a:t>
          </a:r>
          <a:endParaRPr lang="en-US" sz="1400">
            <a:effectLst/>
          </a:endParaRPr>
        </a:p>
        <a:p>
          <a:pPr algn="ctr" rtl="0">
            <a:defRPr sz="1000"/>
          </a:pPr>
          <a:endParaRPr lang="en-US" sz="11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15240</xdr:colOff>
      <xdr:row>0</xdr:row>
      <xdr:rowOff>15240</xdr:rowOff>
    </xdr:from>
    <xdr:to>
      <xdr:col>3</xdr:col>
      <xdr:colOff>160020</xdr:colOff>
      <xdr:row>5</xdr:row>
      <xdr:rowOff>99060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73C0352-D257-48CA-B3D2-938BF335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" y="15240"/>
          <a:ext cx="362712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hyperlink" Target="https://e-solution.yangming.com/e-service/schedule/PointToPointResult.aspx?localSite=" TargetMode="Externa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e-solution.yangming.com/e-service/schedule/PointToPointResult.aspx?localSit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013E-497A-47AC-84CE-A8B650D7BCF7}">
  <sheetPr>
    <tabColor theme="5"/>
  </sheetPr>
  <dimension ref="A1:H40"/>
  <sheetViews>
    <sheetView tabSelected="1" workbookViewId="0">
      <selection activeCell="H16" sqref="A7:H16"/>
    </sheetView>
  </sheetViews>
  <sheetFormatPr defaultColWidth="9.140625" defaultRowHeight="10.15"/>
  <cols>
    <col min="1" max="1" width="27.140625" style="6" customWidth="1"/>
    <col min="2" max="3" width="17.42578125" style="6" customWidth="1"/>
    <col min="4" max="4" width="33.140625" style="17" customWidth="1"/>
    <col min="5" max="8" width="17.42578125" style="6" customWidth="1"/>
    <col min="9" max="16384" width="9.140625" style="6"/>
  </cols>
  <sheetData>
    <row r="1" spans="1:8" ht="10.9">
      <c r="A1" s="4"/>
      <c r="B1" s="5"/>
      <c r="C1" s="5"/>
      <c r="D1" s="5"/>
      <c r="E1" s="5"/>
      <c r="F1" s="5"/>
      <c r="G1" s="5"/>
    </row>
    <row r="2" spans="1:8" ht="22.9">
      <c r="A2" s="4"/>
      <c r="B2" s="5"/>
      <c r="C2" s="5"/>
      <c r="D2" s="45" t="s">
        <v>0</v>
      </c>
      <c r="E2" s="45"/>
      <c r="F2" s="45"/>
      <c r="G2" s="5"/>
    </row>
    <row r="3" spans="1:8" ht="13.15">
      <c r="A3" s="7"/>
      <c r="B3" s="7"/>
      <c r="C3" s="7"/>
      <c r="D3" s="44" t="s">
        <v>1</v>
      </c>
      <c r="E3" s="44"/>
      <c r="F3" s="44"/>
      <c r="G3" s="10"/>
    </row>
    <row r="4" spans="1:8" ht="13.15">
      <c r="A4" s="7"/>
      <c r="B4" s="7"/>
      <c r="C4" s="7"/>
      <c r="D4" s="60" t="s">
        <v>2</v>
      </c>
      <c r="E4" s="60"/>
      <c r="F4" s="60"/>
      <c r="G4" s="7"/>
      <c r="H4" s="5"/>
    </row>
    <row r="5" spans="1:8">
      <c r="A5" s="7"/>
      <c r="B5" s="7"/>
      <c r="C5" s="7"/>
      <c r="D5" s="7"/>
      <c r="E5" s="7"/>
      <c r="F5" s="7"/>
      <c r="G5" s="7"/>
      <c r="H5" s="5"/>
    </row>
    <row r="6" spans="1:8" ht="11.25">
      <c r="A6" s="7"/>
      <c r="B6" s="7"/>
      <c r="C6" s="7"/>
      <c r="D6" s="7"/>
      <c r="E6" s="7"/>
      <c r="F6" s="7"/>
      <c r="G6" s="7"/>
      <c r="H6" s="5"/>
    </row>
    <row r="7" spans="1:8" s="12" customFormat="1" ht="12.75">
      <c r="A7" s="147" t="s">
        <v>3</v>
      </c>
      <c r="B7" s="148" t="s">
        <v>4</v>
      </c>
      <c r="C7" s="149" t="s">
        <v>5</v>
      </c>
      <c r="D7" s="148" t="s">
        <v>6</v>
      </c>
      <c r="E7" s="149" t="s">
        <v>5</v>
      </c>
      <c r="F7" s="149" t="s">
        <v>7</v>
      </c>
      <c r="G7" s="149" t="s">
        <v>8</v>
      </c>
      <c r="H7" s="150" t="s">
        <v>9</v>
      </c>
    </row>
    <row r="8" spans="1:8" s="12" customFormat="1" ht="12.75">
      <c r="A8" s="151" t="s">
        <v>10</v>
      </c>
      <c r="B8" s="152" t="s">
        <v>11</v>
      </c>
      <c r="C8" s="152" t="s">
        <v>12</v>
      </c>
      <c r="D8" s="152" t="s">
        <v>13</v>
      </c>
      <c r="E8" s="152" t="s">
        <v>11</v>
      </c>
      <c r="F8" s="153" t="s">
        <v>12</v>
      </c>
      <c r="G8" s="152" t="s">
        <v>12</v>
      </c>
      <c r="H8" s="154" t="s">
        <v>12</v>
      </c>
    </row>
    <row r="9" spans="1:8" s="13" customFormat="1" ht="14.25">
      <c r="A9" s="158" t="s">
        <v>14</v>
      </c>
      <c r="B9" s="155">
        <v>45704</v>
      </c>
      <c r="C9" s="155">
        <f>B9+3</f>
        <v>45707</v>
      </c>
      <c r="D9" s="156" t="s">
        <v>15</v>
      </c>
      <c r="E9" s="157">
        <f>B9+6</f>
        <v>45710</v>
      </c>
      <c r="F9" s="157">
        <f>B9+18</f>
        <v>45722</v>
      </c>
      <c r="G9" s="157">
        <f>B9+22</f>
        <v>45726</v>
      </c>
      <c r="H9" s="159">
        <f>B9+25</f>
        <v>45729</v>
      </c>
    </row>
    <row r="10" spans="1:8" s="13" customFormat="1" ht="14.25">
      <c r="A10" s="160" t="s">
        <v>16</v>
      </c>
      <c r="B10" s="146">
        <f>B9+7</f>
        <v>45711</v>
      </c>
      <c r="C10" s="100">
        <f t="shared" ref="C10:C16" si="0">B10+3</f>
        <v>45714</v>
      </c>
      <c r="D10" s="144" t="s">
        <v>17</v>
      </c>
      <c r="E10" s="145">
        <f t="shared" ref="E10:E16" si="1">B10+6</f>
        <v>45717</v>
      </c>
      <c r="F10" s="145">
        <f t="shared" ref="F10:F16" si="2">B10+18</f>
        <v>45729</v>
      </c>
      <c r="G10" s="145">
        <f t="shared" ref="G10:G16" si="3">B10+22</f>
        <v>45733</v>
      </c>
      <c r="H10" s="161">
        <f t="shared" ref="H10:H16" si="4">B10+25</f>
        <v>45736</v>
      </c>
    </row>
    <row r="11" spans="1:8" s="13" customFormat="1" ht="14.25">
      <c r="A11" s="160" t="s">
        <v>18</v>
      </c>
      <c r="B11" s="100">
        <f t="shared" ref="B11:B16" si="5">B10+7</f>
        <v>45718</v>
      </c>
      <c r="C11" s="100">
        <f t="shared" si="0"/>
        <v>45721</v>
      </c>
      <c r="D11" s="144" t="s">
        <v>19</v>
      </c>
      <c r="E11" s="145">
        <f t="shared" si="1"/>
        <v>45724</v>
      </c>
      <c r="F11" s="145">
        <f t="shared" si="2"/>
        <v>45736</v>
      </c>
      <c r="G11" s="145">
        <f t="shared" si="3"/>
        <v>45740</v>
      </c>
      <c r="H11" s="161">
        <f t="shared" si="4"/>
        <v>45743</v>
      </c>
    </row>
    <row r="12" spans="1:8" s="13" customFormat="1" ht="14.25">
      <c r="A12" s="160" t="s">
        <v>20</v>
      </c>
      <c r="B12" s="100">
        <f t="shared" si="5"/>
        <v>45725</v>
      </c>
      <c r="C12" s="100">
        <f t="shared" si="0"/>
        <v>45728</v>
      </c>
      <c r="D12" s="162" t="s">
        <v>21</v>
      </c>
      <c r="E12" s="145">
        <f t="shared" si="1"/>
        <v>45731</v>
      </c>
      <c r="F12" s="145">
        <f t="shared" si="2"/>
        <v>45743</v>
      </c>
      <c r="G12" s="145">
        <f t="shared" si="3"/>
        <v>45747</v>
      </c>
      <c r="H12" s="161">
        <f t="shared" si="4"/>
        <v>45750</v>
      </c>
    </row>
    <row r="13" spans="1:8" s="13" customFormat="1" ht="14.25">
      <c r="A13" s="160" t="s">
        <v>22</v>
      </c>
      <c r="B13" s="100">
        <f t="shared" si="5"/>
        <v>45732</v>
      </c>
      <c r="C13" s="100">
        <f t="shared" si="0"/>
        <v>45735</v>
      </c>
      <c r="D13" s="144" t="s">
        <v>23</v>
      </c>
      <c r="E13" s="145">
        <f t="shared" si="1"/>
        <v>45738</v>
      </c>
      <c r="F13" s="145">
        <f t="shared" si="2"/>
        <v>45750</v>
      </c>
      <c r="G13" s="145">
        <f t="shared" si="3"/>
        <v>45754</v>
      </c>
      <c r="H13" s="161">
        <f t="shared" si="4"/>
        <v>45757</v>
      </c>
    </row>
    <row r="14" spans="1:8" s="13" customFormat="1" ht="14.25">
      <c r="A14" s="160" t="s">
        <v>24</v>
      </c>
      <c r="B14" s="100">
        <f t="shared" si="5"/>
        <v>45739</v>
      </c>
      <c r="C14" s="100">
        <f t="shared" si="0"/>
        <v>45742</v>
      </c>
      <c r="D14" s="144" t="s">
        <v>25</v>
      </c>
      <c r="E14" s="145">
        <f t="shared" si="1"/>
        <v>45745</v>
      </c>
      <c r="F14" s="145">
        <f t="shared" si="2"/>
        <v>45757</v>
      </c>
      <c r="G14" s="145">
        <f t="shared" si="3"/>
        <v>45761</v>
      </c>
      <c r="H14" s="161">
        <f t="shared" si="4"/>
        <v>45764</v>
      </c>
    </row>
    <row r="15" spans="1:8" s="13" customFormat="1" ht="14.25">
      <c r="A15" s="160" t="s">
        <v>26</v>
      </c>
      <c r="B15" s="100">
        <f t="shared" si="5"/>
        <v>45746</v>
      </c>
      <c r="C15" s="100">
        <f t="shared" si="0"/>
        <v>45749</v>
      </c>
      <c r="D15" s="144" t="s">
        <v>27</v>
      </c>
      <c r="E15" s="145">
        <f t="shared" si="1"/>
        <v>45752</v>
      </c>
      <c r="F15" s="145">
        <f t="shared" si="2"/>
        <v>45764</v>
      </c>
      <c r="G15" s="145">
        <f t="shared" si="3"/>
        <v>45768</v>
      </c>
      <c r="H15" s="161">
        <f t="shared" si="4"/>
        <v>45771</v>
      </c>
    </row>
    <row r="16" spans="1:8" s="13" customFormat="1" ht="14.25">
      <c r="A16" s="163" t="s">
        <v>28</v>
      </c>
      <c r="B16" s="164">
        <f t="shared" si="5"/>
        <v>45753</v>
      </c>
      <c r="C16" s="164">
        <f t="shared" si="0"/>
        <v>45756</v>
      </c>
      <c r="D16" s="165" t="s">
        <v>29</v>
      </c>
      <c r="E16" s="153">
        <f t="shared" si="1"/>
        <v>45759</v>
      </c>
      <c r="F16" s="153">
        <f t="shared" si="2"/>
        <v>45771</v>
      </c>
      <c r="G16" s="153">
        <f t="shared" si="3"/>
        <v>45775</v>
      </c>
      <c r="H16" s="154">
        <f t="shared" si="4"/>
        <v>45778</v>
      </c>
    </row>
    <row r="17" spans="1:8" s="13" customFormat="1" ht="14.25">
      <c r="A17" s="62"/>
      <c r="B17" s="62"/>
      <c r="C17" s="62"/>
      <c r="D17" s="47"/>
      <c r="E17" s="48"/>
      <c r="F17" s="48"/>
      <c r="G17" s="48"/>
      <c r="H17" s="48"/>
    </row>
    <row r="18" spans="1:8" s="66" customFormat="1" ht="18" customHeight="1">
      <c r="A18" s="63" t="s">
        <v>30</v>
      </c>
      <c r="B18" s="63"/>
      <c r="C18" s="64"/>
      <c r="D18" s="49"/>
      <c r="E18" s="49"/>
      <c r="F18" s="63"/>
      <c r="G18" s="65"/>
      <c r="H18" s="49"/>
    </row>
    <row r="19" spans="1:8" s="66" customFormat="1" ht="18" customHeight="1">
      <c r="A19" s="67" t="s">
        <v>31</v>
      </c>
      <c r="B19" s="67"/>
      <c r="C19" s="64"/>
      <c r="D19" s="49"/>
      <c r="E19" s="49"/>
      <c r="F19" s="67"/>
      <c r="G19" s="65"/>
      <c r="H19" s="49"/>
    </row>
    <row r="20" spans="1:8" s="13" customFormat="1" ht="13.9">
      <c r="A20" s="49"/>
      <c r="B20" s="49"/>
      <c r="C20" s="49"/>
      <c r="D20" s="14"/>
      <c r="E20" s="15"/>
      <c r="F20" s="15"/>
      <c r="G20" s="15"/>
      <c r="H20" s="15"/>
    </row>
    <row r="21" spans="1:8" s="3" customFormat="1" ht="14.45">
      <c r="A21" s="53" t="s">
        <v>32</v>
      </c>
      <c r="B21" s="53"/>
      <c r="C21" s="54"/>
      <c r="D21" s="54"/>
      <c r="E21" s="54"/>
      <c r="F21" s="54"/>
      <c r="G21" s="54"/>
      <c r="H21" s="54"/>
    </row>
    <row r="22" spans="1:8" s="3" customFormat="1" ht="14.45">
      <c r="A22" s="55" t="s">
        <v>33</v>
      </c>
      <c r="B22" s="54"/>
      <c r="C22" s="54"/>
      <c r="D22" s="54" t="s">
        <v>34</v>
      </c>
      <c r="E22" s="54"/>
      <c r="F22" s="54"/>
      <c r="G22" s="54"/>
      <c r="H22" s="54"/>
    </row>
    <row r="23" spans="1:8" s="3" customFormat="1" ht="14.45">
      <c r="A23" s="54" t="s">
        <v>35</v>
      </c>
      <c r="B23" s="54"/>
      <c r="C23" s="54"/>
      <c r="D23" s="56" t="s">
        <v>36</v>
      </c>
      <c r="E23" s="54"/>
      <c r="F23" s="54"/>
      <c r="G23" s="54"/>
      <c r="H23" s="54"/>
    </row>
    <row r="24" spans="1:8" s="3" customFormat="1" ht="14.45">
      <c r="A24" s="54" t="s">
        <v>37</v>
      </c>
      <c r="B24" s="54"/>
      <c r="C24" s="57"/>
      <c r="D24" s="56" t="s">
        <v>38</v>
      </c>
      <c r="E24" s="57"/>
      <c r="F24" s="57"/>
      <c r="G24" s="57"/>
      <c r="H24" s="57"/>
    </row>
    <row r="25" spans="1:8" s="3" customFormat="1" ht="14.45">
      <c r="A25" s="54" t="s">
        <v>39</v>
      </c>
      <c r="B25" s="54"/>
      <c r="C25" s="57"/>
      <c r="D25" s="58" t="s">
        <v>40</v>
      </c>
      <c r="E25" s="57"/>
      <c r="F25" s="57"/>
      <c r="G25" s="57"/>
      <c r="H25" s="57"/>
    </row>
    <row r="26" spans="1:8" s="3" customFormat="1" ht="14.45">
      <c r="A26" s="54" t="s">
        <v>41</v>
      </c>
      <c r="B26" s="54"/>
      <c r="C26" s="54"/>
      <c r="D26" s="58" t="s">
        <v>42</v>
      </c>
      <c r="E26" s="54"/>
      <c r="F26" s="54"/>
      <c r="G26" s="54"/>
      <c r="H26" s="54"/>
    </row>
    <row r="27" spans="1:8" s="3" customFormat="1" ht="14.45">
      <c r="A27" s="59"/>
      <c r="B27" s="59"/>
      <c r="C27" s="54"/>
      <c r="D27" s="54"/>
      <c r="E27" s="54"/>
      <c r="F27" s="54"/>
      <c r="G27" s="54"/>
      <c r="H27" s="54"/>
    </row>
    <row r="28" spans="1:8" s="3" customFormat="1" ht="14.45">
      <c r="A28" s="55" t="s">
        <v>43</v>
      </c>
      <c r="B28" s="54"/>
      <c r="C28" s="54"/>
      <c r="D28" s="54" t="s">
        <v>34</v>
      </c>
      <c r="E28" s="54"/>
      <c r="F28" s="54"/>
      <c r="G28" s="54"/>
      <c r="H28" s="54"/>
    </row>
    <row r="29" spans="1:8" s="3" customFormat="1" ht="14.45">
      <c r="A29" s="54" t="s">
        <v>44</v>
      </c>
      <c r="B29" s="54"/>
      <c r="C29" s="54"/>
      <c r="D29" s="56" t="s">
        <v>45</v>
      </c>
      <c r="E29" s="54"/>
      <c r="F29" s="57"/>
      <c r="G29" s="57"/>
      <c r="H29" s="57"/>
    </row>
    <row r="30" spans="1:8" s="3" customFormat="1" ht="14.45">
      <c r="A30" s="54" t="s">
        <v>46</v>
      </c>
      <c r="B30" s="54"/>
      <c r="C30" s="57"/>
      <c r="D30" s="56" t="s">
        <v>47</v>
      </c>
      <c r="E30" s="57"/>
      <c r="F30" s="54"/>
      <c r="G30" s="54"/>
      <c r="H30" s="54"/>
    </row>
    <row r="31" spans="1:8" s="3" customFormat="1" ht="14.45">
      <c r="A31" s="54" t="s">
        <v>48</v>
      </c>
      <c r="B31" s="54"/>
      <c r="C31" s="57"/>
      <c r="D31" s="56" t="s">
        <v>49</v>
      </c>
      <c r="E31" s="57"/>
      <c r="F31" s="54"/>
      <c r="G31" s="54"/>
      <c r="H31" s="54"/>
    </row>
    <row r="32" spans="1:8" s="3" customFormat="1" ht="14.45">
      <c r="A32" s="54" t="s">
        <v>50</v>
      </c>
      <c r="B32" s="54"/>
      <c r="C32" s="54"/>
      <c r="D32" s="56" t="s">
        <v>51</v>
      </c>
      <c r="E32" s="54"/>
      <c r="F32" s="54"/>
      <c r="G32" s="54"/>
      <c r="H32" s="54"/>
    </row>
    <row r="33" spans="1:8" s="3" customFormat="1" ht="14.45">
      <c r="A33" s="54" t="s">
        <v>52</v>
      </c>
      <c r="B33" s="59"/>
      <c r="C33" s="54"/>
      <c r="D33" s="54"/>
      <c r="E33" s="54"/>
      <c r="F33" s="54"/>
      <c r="G33" s="54"/>
      <c r="H33" s="54"/>
    </row>
    <row r="34" spans="1:8" s="3" customFormat="1" ht="14.45">
      <c r="A34" s="57"/>
      <c r="B34" s="57"/>
      <c r="C34" s="57"/>
      <c r="D34" s="57"/>
      <c r="E34" s="57"/>
      <c r="F34" s="57"/>
      <c r="G34" s="57"/>
      <c r="H34" s="57"/>
    </row>
    <row r="35" spans="1:8" ht="11.25"/>
    <row r="36" spans="1:8" ht="11.25"/>
    <row r="37" spans="1:8" ht="11.25"/>
    <row r="38" spans="1:8" ht="11.25"/>
    <row r="39" spans="1:8" ht="11.25"/>
    <row r="40" spans="1:8" ht="11.25"/>
  </sheetData>
  <mergeCells count="3">
    <mergeCell ref="D4:F4"/>
    <mergeCell ref="D3:F3"/>
    <mergeCell ref="D2:F2"/>
  </mergeCells>
  <hyperlinks>
    <hyperlink ref="A19" r:id="rId1" xr:uid="{CA3CF607-6DBA-41F8-B5DA-B93BD3463AD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973B-6FE6-4772-90C2-55D025962433}">
  <sheetPr>
    <tabColor rgb="FF7030A0"/>
  </sheetPr>
  <dimension ref="A1:N49"/>
  <sheetViews>
    <sheetView topLeftCell="A30" workbookViewId="0">
      <selection activeCell="A28" sqref="A28"/>
    </sheetView>
  </sheetViews>
  <sheetFormatPr defaultRowHeight="15" customHeight="1"/>
  <cols>
    <col min="1" max="1" width="30.85546875" style="3" customWidth="1"/>
    <col min="2" max="2" width="13.140625" style="3" customWidth="1"/>
    <col min="3" max="3" width="13.5703125" style="3" customWidth="1"/>
    <col min="4" max="4" width="32" style="3" customWidth="1"/>
    <col min="5" max="5" width="22.5703125" style="3" customWidth="1"/>
    <col min="6" max="6" width="13.7109375" style="3" customWidth="1"/>
    <col min="7" max="7" width="17.42578125" style="3" customWidth="1"/>
    <col min="8" max="8" width="16" style="3" customWidth="1"/>
    <col min="9" max="9" width="14.28515625" style="3" customWidth="1"/>
    <col min="10" max="10" width="19.5703125" style="3" customWidth="1"/>
    <col min="11" max="11" width="12.140625" style="3" customWidth="1"/>
    <col min="12" max="12" width="27.28515625" style="3" customWidth="1"/>
    <col min="13" max="13" width="17.42578125" style="3" customWidth="1"/>
    <col min="14" max="14" width="14.85546875" style="3" customWidth="1"/>
    <col min="15" max="16384" width="9.140625" style="3"/>
  </cols>
  <sheetData>
    <row r="1" spans="1:14" ht="18">
      <c r="D1" s="69"/>
      <c r="E1" s="70"/>
      <c r="F1" s="70"/>
      <c r="G1" s="70"/>
      <c r="H1" s="70"/>
      <c r="I1" s="70"/>
      <c r="J1" s="70"/>
      <c r="K1" s="70"/>
      <c r="M1" s="70"/>
      <c r="N1" s="70"/>
    </row>
    <row r="2" spans="1:14" ht="18">
      <c r="D2" s="69"/>
      <c r="F2" s="70"/>
      <c r="G2" s="70"/>
      <c r="H2" s="70"/>
      <c r="I2" s="70"/>
      <c r="J2" s="70"/>
      <c r="K2" s="70"/>
      <c r="M2" s="70"/>
      <c r="N2" s="70"/>
    </row>
    <row r="3" spans="1:14" ht="17.45" customHeight="1">
      <c r="D3" s="116" t="s">
        <v>0</v>
      </c>
      <c r="E3" s="116"/>
      <c r="F3" s="116"/>
      <c r="G3" s="116"/>
      <c r="H3" s="70"/>
      <c r="I3" s="70"/>
      <c r="J3" s="70"/>
      <c r="K3" s="70"/>
      <c r="M3" s="70"/>
      <c r="N3" s="70"/>
    </row>
    <row r="4" spans="1:14" ht="17.45" customHeight="1">
      <c r="D4" s="43" t="s">
        <v>53</v>
      </c>
      <c r="E4" s="43"/>
      <c r="F4" s="43"/>
      <c r="G4" s="43"/>
      <c r="H4" s="70"/>
      <c r="I4" s="70"/>
      <c r="J4" s="70"/>
      <c r="K4" s="70"/>
      <c r="M4" s="70"/>
      <c r="N4" s="70"/>
    </row>
    <row r="5" spans="1:14" ht="14.45" customHeight="1">
      <c r="D5" s="117" t="s">
        <v>54</v>
      </c>
      <c r="E5" s="117"/>
      <c r="F5" s="117"/>
      <c r="G5" s="117"/>
    </row>
    <row r="6" spans="1:14" ht="15.6" customHeight="1">
      <c r="A6" s="1"/>
      <c r="B6" s="2"/>
      <c r="C6" s="2"/>
      <c r="D6" s="1"/>
      <c r="E6" s="2"/>
      <c r="F6" s="2"/>
      <c r="G6" s="2"/>
      <c r="J6" s="2"/>
      <c r="K6" s="2"/>
      <c r="M6" s="2"/>
    </row>
    <row r="7" spans="1:14" s="6" customFormat="1" ht="19.5">
      <c r="A7" s="7"/>
      <c r="B7" s="7"/>
      <c r="C7" s="7"/>
      <c r="D7" s="8"/>
      <c r="E7" s="9"/>
      <c r="F7" s="10"/>
      <c r="G7" s="10"/>
    </row>
    <row r="8" spans="1:14">
      <c r="A8" s="98" t="s">
        <v>3</v>
      </c>
      <c r="B8" s="99" t="s">
        <v>4</v>
      </c>
      <c r="C8" s="100" t="s">
        <v>55</v>
      </c>
      <c r="D8" s="101" t="s">
        <v>6</v>
      </c>
      <c r="E8" s="100" t="s">
        <v>55</v>
      </c>
      <c r="F8" s="102" t="s">
        <v>56</v>
      </c>
    </row>
    <row r="9" spans="1:14">
      <c r="A9" s="98" t="s">
        <v>57</v>
      </c>
      <c r="B9" s="99" t="s">
        <v>11</v>
      </c>
      <c r="C9" s="99" t="s">
        <v>12</v>
      </c>
      <c r="D9" s="101" t="s">
        <v>13</v>
      </c>
      <c r="E9" s="100" t="s">
        <v>11</v>
      </c>
      <c r="F9" s="100" t="s">
        <v>12</v>
      </c>
    </row>
    <row r="10" spans="1:14">
      <c r="A10" s="46" t="s">
        <v>58</v>
      </c>
      <c r="B10" s="46">
        <v>45708</v>
      </c>
      <c r="C10" s="46">
        <f>+B10+6</f>
        <v>45714</v>
      </c>
      <c r="D10" s="103" t="s">
        <v>59</v>
      </c>
      <c r="E10" s="103">
        <v>45720</v>
      </c>
      <c r="F10" s="103">
        <f>E10+7</f>
        <v>45727</v>
      </c>
    </row>
    <row r="11" spans="1:14">
      <c r="A11" s="46" t="s">
        <v>60</v>
      </c>
      <c r="B11" s="46">
        <v>45713</v>
      </c>
      <c r="C11" s="46">
        <f>+B11+5</f>
        <v>45718</v>
      </c>
      <c r="D11" s="104"/>
      <c r="E11" s="104"/>
      <c r="F11" s="104"/>
      <c r="H11" s="72" t="s">
        <v>61</v>
      </c>
      <c r="I11" s="72" t="s">
        <v>62</v>
      </c>
      <c r="J11" s="72" t="s">
        <v>63</v>
      </c>
      <c r="K11" s="72" t="s">
        <v>64</v>
      </c>
      <c r="L11" s="72" t="s">
        <v>65</v>
      </c>
    </row>
    <row r="12" spans="1:14">
      <c r="A12" s="46" t="s">
        <v>66</v>
      </c>
      <c r="B12" s="61">
        <f>B10+7</f>
        <v>45715</v>
      </c>
      <c r="C12" s="46">
        <f t="shared" ref="C12" si="0">+B12+6</f>
        <v>45721</v>
      </c>
      <c r="D12" s="103" t="s">
        <v>67</v>
      </c>
      <c r="E12" s="103">
        <f>E10+7</f>
        <v>45727</v>
      </c>
      <c r="F12" s="103">
        <f>F10+7</f>
        <v>45734</v>
      </c>
      <c r="H12" s="73"/>
      <c r="I12" s="73"/>
      <c r="J12" s="73"/>
      <c r="K12" s="73"/>
      <c r="L12" s="73"/>
    </row>
    <row r="13" spans="1:14">
      <c r="A13" s="46" t="s">
        <v>68</v>
      </c>
      <c r="B13" s="46">
        <f>B11+7</f>
        <v>45720</v>
      </c>
      <c r="C13" s="46">
        <f t="shared" ref="C13" si="1">+B13+5</f>
        <v>45725</v>
      </c>
      <c r="D13" s="104"/>
      <c r="E13" s="104"/>
      <c r="F13" s="104"/>
      <c r="H13" s="74" t="s">
        <v>69</v>
      </c>
      <c r="I13" s="75" t="s">
        <v>70</v>
      </c>
      <c r="J13" s="74" t="s">
        <v>71</v>
      </c>
      <c r="K13" s="76" t="s">
        <v>72</v>
      </c>
      <c r="L13" s="77" t="s">
        <v>73</v>
      </c>
    </row>
    <row r="14" spans="1:14">
      <c r="A14" s="46" t="s">
        <v>74</v>
      </c>
      <c r="B14" s="61">
        <f t="shared" ref="B14:B25" si="2">B12+7</f>
        <v>45722</v>
      </c>
      <c r="C14" s="46">
        <f t="shared" ref="C14" si="3">+B14+6</f>
        <v>45728</v>
      </c>
      <c r="D14" s="103" t="s">
        <v>75</v>
      </c>
      <c r="E14" s="103">
        <f t="shared" ref="E14:F14" si="4">E12+7</f>
        <v>45734</v>
      </c>
      <c r="F14" s="103">
        <f t="shared" si="4"/>
        <v>45741</v>
      </c>
      <c r="H14" s="74" t="s">
        <v>76</v>
      </c>
      <c r="I14" s="75" t="s">
        <v>77</v>
      </c>
      <c r="J14" s="74" t="s">
        <v>71</v>
      </c>
      <c r="K14" s="76" t="s">
        <v>78</v>
      </c>
      <c r="L14" s="77" t="s">
        <v>73</v>
      </c>
    </row>
    <row r="15" spans="1:14">
      <c r="A15" s="46" t="s">
        <v>79</v>
      </c>
      <c r="B15" s="46">
        <f t="shared" si="2"/>
        <v>45727</v>
      </c>
      <c r="C15" s="46">
        <f t="shared" ref="C15" si="5">+B15+5</f>
        <v>45732</v>
      </c>
      <c r="D15" s="104" t="s">
        <v>80</v>
      </c>
      <c r="E15" s="104"/>
      <c r="F15" s="104"/>
      <c r="H15" s="74" t="s">
        <v>81</v>
      </c>
      <c r="I15" s="75" t="s">
        <v>82</v>
      </c>
      <c r="J15" s="75" t="s">
        <v>83</v>
      </c>
      <c r="K15" s="76" t="s">
        <v>78</v>
      </c>
      <c r="L15" s="78" t="s">
        <v>84</v>
      </c>
    </row>
    <row r="16" spans="1:14">
      <c r="A16" s="46" t="s">
        <v>85</v>
      </c>
      <c r="B16" s="61">
        <f t="shared" si="2"/>
        <v>45729</v>
      </c>
      <c r="C16" s="46">
        <f t="shared" ref="C16" si="6">+B16+6</f>
        <v>45735</v>
      </c>
      <c r="D16" s="103" t="s">
        <v>86</v>
      </c>
      <c r="E16" s="103">
        <f t="shared" ref="E16:F16" si="7">E14+7</f>
        <v>45741</v>
      </c>
      <c r="F16" s="103">
        <f t="shared" si="7"/>
        <v>45748</v>
      </c>
      <c r="H16" s="74" t="s">
        <v>87</v>
      </c>
      <c r="I16" s="75" t="s">
        <v>88</v>
      </c>
      <c r="J16" s="75" t="s">
        <v>89</v>
      </c>
      <c r="K16" s="79" t="s">
        <v>90</v>
      </c>
      <c r="L16" s="77" t="s">
        <v>73</v>
      </c>
    </row>
    <row r="17" spans="1:14">
      <c r="A17" s="46" t="s">
        <v>91</v>
      </c>
      <c r="B17" s="46">
        <f t="shared" si="2"/>
        <v>45734</v>
      </c>
      <c r="C17" s="46">
        <f t="shared" ref="C17" si="8">+B17+5</f>
        <v>45739</v>
      </c>
      <c r="D17" s="104"/>
      <c r="E17" s="104"/>
      <c r="F17" s="104"/>
      <c r="H17" s="74" t="s">
        <v>92</v>
      </c>
      <c r="I17" s="75" t="s">
        <v>93</v>
      </c>
      <c r="J17" s="75" t="s">
        <v>89</v>
      </c>
      <c r="K17" s="76" t="s">
        <v>94</v>
      </c>
      <c r="L17" s="77" t="s">
        <v>73</v>
      </c>
    </row>
    <row r="18" spans="1:14">
      <c r="A18" s="46" t="s">
        <v>95</v>
      </c>
      <c r="B18" s="61">
        <f t="shared" si="2"/>
        <v>45736</v>
      </c>
      <c r="C18" s="46">
        <f t="shared" ref="C18" si="9">+B18+6</f>
        <v>45742</v>
      </c>
      <c r="D18" s="103" t="s">
        <v>96</v>
      </c>
      <c r="E18" s="103">
        <f t="shared" ref="E18:F18" si="10">E16+7</f>
        <v>45748</v>
      </c>
      <c r="F18" s="103">
        <f t="shared" si="10"/>
        <v>45755</v>
      </c>
      <c r="H18" s="74" t="s">
        <v>97</v>
      </c>
      <c r="I18" s="75" t="s">
        <v>98</v>
      </c>
      <c r="J18" s="75" t="s">
        <v>83</v>
      </c>
      <c r="K18" s="76" t="s">
        <v>94</v>
      </c>
      <c r="L18" s="78" t="s">
        <v>84</v>
      </c>
    </row>
    <row r="19" spans="1:14">
      <c r="A19" s="46" t="s">
        <v>99</v>
      </c>
      <c r="B19" s="46">
        <f t="shared" si="2"/>
        <v>45741</v>
      </c>
      <c r="C19" s="46">
        <f t="shared" ref="C19" si="11">+B19+5</f>
        <v>45746</v>
      </c>
      <c r="D19" s="104"/>
      <c r="E19" s="104"/>
      <c r="F19" s="104"/>
      <c r="H19" s="74" t="s">
        <v>100</v>
      </c>
      <c r="I19" s="75" t="s">
        <v>101</v>
      </c>
      <c r="J19" s="75" t="s">
        <v>71</v>
      </c>
      <c r="K19" s="80" t="s">
        <v>102</v>
      </c>
      <c r="L19" s="77" t="s">
        <v>103</v>
      </c>
    </row>
    <row r="20" spans="1:14">
      <c r="A20" s="46" t="s">
        <v>104</v>
      </c>
      <c r="B20" s="61">
        <f t="shared" si="2"/>
        <v>45743</v>
      </c>
      <c r="C20" s="46">
        <f t="shared" ref="C20" si="12">+B20+6</f>
        <v>45749</v>
      </c>
      <c r="D20" s="103" t="s">
        <v>105</v>
      </c>
      <c r="E20" s="103">
        <f t="shared" ref="E20:F20" si="13">E18+7</f>
        <v>45755</v>
      </c>
      <c r="F20" s="103">
        <f t="shared" si="13"/>
        <v>45762</v>
      </c>
    </row>
    <row r="21" spans="1:14">
      <c r="A21" s="46" t="s">
        <v>106</v>
      </c>
      <c r="B21" s="46">
        <f t="shared" si="2"/>
        <v>45748</v>
      </c>
      <c r="C21" s="46">
        <f t="shared" ref="C21" si="14">+B21+5</f>
        <v>45753</v>
      </c>
      <c r="D21" s="104"/>
      <c r="E21" s="104"/>
      <c r="F21" s="104"/>
      <c r="H21" s="81" t="s">
        <v>107</v>
      </c>
      <c r="I21" s="82" t="s">
        <v>108</v>
      </c>
      <c r="J21" s="82" t="s">
        <v>109</v>
      </c>
    </row>
    <row r="22" spans="1:14">
      <c r="A22" s="46" t="s">
        <v>110</v>
      </c>
      <c r="B22" s="61">
        <f t="shared" si="2"/>
        <v>45750</v>
      </c>
      <c r="C22" s="46">
        <f t="shared" ref="C22" si="15">+B22+6</f>
        <v>45756</v>
      </c>
      <c r="D22" s="103" t="s">
        <v>111</v>
      </c>
      <c r="E22" s="103">
        <f t="shared" ref="E22:F22" si="16">E20+7</f>
        <v>45762</v>
      </c>
      <c r="F22" s="103">
        <f t="shared" si="16"/>
        <v>45769</v>
      </c>
      <c r="H22" s="81" t="s">
        <v>112</v>
      </c>
      <c r="I22" s="83" t="s">
        <v>113</v>
      </c>
      <c r="J22" s="83" t="s">
        <v>114</v>
      </c>
    </row>
    <row r="23" spans="1:14">
      <c r="A23" s="46" t="s">
        <v>104</v>
      </c>
      <c r="B23" s="46">
        <f t="shared" si="2"/>
        <v>45755</v>
      </c>
      <c r="C23" s="46">
        <f t="shared" ref="C23" si="17">+B23+5</f>
        <v>45760</v>
      </c>
      <c r="D23" s="104"/>
      <c r="E23" s="104"/>
      <c r="F23" s="104"/>
      <c r="H23" s="81" t="s">
        <v>115</v>
      </c>
      <c r="I23" s="83" t="s">
        <v>113</v>
      </c>
      <c r="J23" s="83" t="s">
        <v>114</v>
      </c>
    </row>
    <row r="24" spans="1:14">
      <c r="A24" s="46" t="s">
        <v>106</v>
      </c>
      <c r="B24" s="61">
        <f t="shared" si="2"/>
        <v>45757</v>
      </c>
      <c r="C24" s="46">
        <f t="shared" ref="C24" si="18">+B24+6</f>
        <v>45763</v>
      </c>
      <c r="D24" s="103" t="s">
        <v>116</v>
      </c>
      <c r="E24" s="103">
        <f t="shared" ref="E24:F24" si="19">E22+7</f>
        <v>45769</v>
      </c>
      <c r="F24" s="103">
        <f t="shared" si="19"/>
        <v>45776</v>
      </c>
      <c r="H24" s="84"/>
      <c r="I24" s="85"/>
      <c r="J24" s="85"/>
    </row>
    <row r="25" spans="1:14">
      <c r="A25" s="46" t="s">
        <v>110</v>
      </c>
      <c r="B25" s="46">
        <f t="shared" si="2"/>
        <v>45762</v>
      </c>
      <c r="C25" s="46">
        <f t="shared" ref="C25" si="20">+B25+5</f>
        <v>45767</v>
      </c>
      <c r="D25" s="104"/>
      <c r="E25" s="104"/>
      <c r="F25" s="104"/>
      <c r="H25" s="84"/>
      <c r="I25" s="85"/>
      <c r="J25" s="85"/>
    </row>
    <row r="26" spans="1:14">
      <c r="H26" s="84"/>
      <c r="I26" s="85"/>
      <c r="J26" s="85"/>
    </row>
    <row r="27" spans="1:14">
      <c r="H27" s="84"/>
      <c r="I27" s="85"/>
      <c r="J27" s="85"/>
    </row>
    <row r="28" spans="1:14">
      <c r="A28" s="63" t="s">
        <v>30</v>
      </c>
      <c r="B28" s="63"/>
      <c r="C28" s="64"/>
      <c r="D28" s="49"/>
      <c r="E28" s="49"/>
      <c r="F28" s="63"/>
      <c r="G28" s="65"/>
      <c r="H28" s="66"/>
      <c r="I28" s="66"/>
      <c r="J28" s="66"/>
      <c r="K28" s="66"/>
      <c r="L28" s="66"/>
      <c r="M28" s="49"/>
      <c r="N28" s="66"/>
    </row>
    <row r="29" spans="1:14">
      <c r="A29" s="67" t="s">
        <v>31</v>
      </c>
      <c r="B29" s="67"/>
      <c r="C29" s="64"/>
      <c r="D29" s="49"/>
      <c r="E29" s="49"/>
      <c r="F29" s="67"/>
      <c r="G29" s="65"/>
      <c r="H29" s="66"/>
      <c r="I29" s="66"/>
      <c r="J29" s="66"/>
      <c r="K29" s="66"/>
      <c r="L29" s="66"/>
      <c r="M29" s="49"/>
      <c r="N29" s="66"/>
    </row>
    <row r="30" spans="1:14">
      <c r="A30" s="49"/>
      <c r="B30" s="49"/>
      <c r="C30" s="49"/>
      <c r="D30" s="14"/>
      <c r="E30" s="15"/>
      <c r="F30" s="15"/>
      <c r="G30" s="15"/>
      <c r="H30" s="13"/>
      <c r="I30" s="13"/>
      <c r="J30" s="13"/>
      <c r="K30" s="13"/>
      <c r="L30" s="13"/>
      <c r="M30" s="15"/>
      <c r="N30" s="13"/>
    </row>
    <row r="31" spans="1:14">
      <c r="A31" s="53" t="s">
        <v>32</v>
      </c>
      <c r="B31" s="53"/>
      <c r="C31" s="54"/>
      <c r="D31" s="54"/>
      <c r="E31" s="54"/>
      <c r="F31" s="54"/>
      <c r="G31" s="54"/>
      <c r="M31" s="54"/>
    </row>
    <row r="32" spans="1:14">
      <c r="A32" s="55" t="s">
        <v>33</v>
      </c>
      <c r="B32" s="54"/>
      <c r="C32" s="54"/>
      <c r="D32" s="54" t="s">
        <v>34</v>
      </c>
      <c r="E32" s="54"/>
      <c r="F32" s="54"/>
      <c r="G32" s="54"/>
      <c r="M32" s="54"/>
    </row>
    <row r="33" spans="1:14" s="86" customFormat="1">
      <c r="A33" s="54" t="s">
        <v>35</v>
      </c>
      <c r="B33" s="54"/>
      <c r="C33" s="54"/>
      <c r="D33" s="56" t="s">
        <v>36</v>
      </c>
      <c r="E33" s="54"/>
      <c r="F33" s="54"/>
      <c r="G33" s="54"/>
      <c r="H33" s="3"/>
      <c r="I33" s="3"/>
      <c r="J33" s="3"/>
      <c r="K33" s="3"/>
      <c r="L33" s="3"/>
      <c r="M33" s="54"/>
      <c r="N33" s="3"/>
    </row>
    <row r="34" spans="1:14">
      <c r="A34" s="54" t="s">
        <v>37</v>
      </c>
      <c r="B34" s="54"/>
      <c r="C34" s="57"/>
      <c r="D34" s="56" t="s">
        <v>38</v>
      </c>
      <c r="E34" s="57"/>
      <c r="F34" s="57"/>
      <c r="G34" s="57"/>
      <c r="M34" s="57"/>
    </row>
    <row r="35" spans="1:14">
      <c r="A35" s="54" t="s">
        <v>39</v>
      </c>
      <c r="B35" s="54"/>
      <c r="C35" s="57"/>
      <c r="D35" s="58" t="s">
        <v>40</v>
      </c>
      <c r="E35" s="57"/>
      <c r="F35" s="57"/>
      <c r="G35" s="57"/>
      <c r="M35" s="57"/>
    </row>
    <row r="36" spans="1:14">
      <c r="A36" s="54" t="s">
        <v>41</v>
      </c>
      <c r="B36" s="54"/>
      <c r="C36" s="54"/>
      <c r="D36" s="58" t="s">
        <v>42</v>
      </c>
      <c r="E36" s="54"/>
      <c r="F36" s="54"/>
      <c r="G36" s="54"/>
      <c r="M36" s="54"/>
    </row>
    <row r="37" spans="1:14" ht="14.45" customHeight="1">
      <c r="A37" s="59"/>
      <c r="B37" s="59"/>
      <c r="C37" s="54"/>
      <c r="D37" s="54"/>
      <c r="E37" s="54"/>
      <c r="F37" s="54"/>
      <c r="G37" s="54"/>
      <c r="M37" s="54"/>
    </row>
    <row r="38" spans="1:14">
      <c r="A38" s="55" t="s">
        <v>43</v>
      </c>
      <c r="B38" s="54"/>
      <c r="C38" s="54"/>
      <c r="D38" s="54" t="s">
        <v>34</v>
      </c>
      <c r="E38" s="54"/>
      <c r="F38" s="54"/>
      <c r="G38" s="54"/>
      <c r="M38" s="54"/>
    </row>
    <row r="39" spans="1:14">
      <c r="A39" s="54" t="s">
        <v>44</v>
      </c>
      <c r="B39" s="54"/>
      <c r="C39" s="54"/>
      <c r="D39" s="56" t="s">
        <v>45</v>
      </c>
      <c r="E39" s="54"/>
      <c r="F39" s="57"/>
      <c r="G39" s="57"/>
      <c r="M39" s="57"/>
    </row>
    <row r="40" spans="1:14">
      <c r="A40" s="54" t="s">
        <v>46</v>
      </c>
      <c r="B40" s="54"/>
      <c r="C40" s="57"/>
      <c r="D40" s="56" t="s">
        <v>47</v>
      </c>
      <c r="E40" s="57"/>
      <c r="F40" s="54"/>
      <c r="G40" s="54"/>
      <c r="M40" s="54"/>
    </row>
    <row r="41" spans="1:14">
      <c r="A41" s="54" t="s">
        <v>48</v>
      </c>
      <c r="B41" s="54"/>
      <c r="C41" s="57"/>
      <c r="D41" s="56" t="s">
        <v>49</v>
      </c>
      <c r="E41" s="57"/>
      <c r="F41" s="54"/>
      <c r="G41" s="54"/>
      <c r="M41" s="54"/>
    </row>
    <row r="42" spans="1:14">
      <c r="A42" s="54" t="s">
        <v>50</v>
      </c>
      <c r="B42" s="54"/>
      <c r="C42" s="54"/>
      <c r="D42" s="56" t="s">
        <v>51</v>
      </c>
      <c r="E42" s="54"/>
      <c r="F42" s="54"/>
      <c r="G42" s="54"/>
      <c r="M42" s="54"/>
    </row>
    <row r="43" spans="1:14">
      <c r="A43" s="54" t="s">
        <v>52</v>
      </c>
      <c r="B43" s="59"/>
      <c r="C43" s="54"/>
      <c r="D43" s="54"/>
      <c r="E43" s="54"/>
      <c r="F43" s="54"/>
      <c r="G43" s="54"/>
      <c r="M43" s="54"/>
    </row>
    <row r="44" spans="1:14">
      <c r="A44" s="54"/>
      <c r="B44" s="54"/>
      <c r="C44" s="57"/>
      <c r="D44" s="56"/>
      <c r="E44" s="57"/>
      <c r="F44" s="54"/>
      <c r="G44" s="54"/>
      <c r="M44" s="54"/>
    </row>
    <row r="45" spans="1:14">
      <c r="A45" s="54"/>
      <c r="B45" s="54"/>
      <c r="C45" s="54"/>
      <c r="D45" s="56"/>
      <c r="E45" s="54"/>
      <c r="F45" s="54"/>
      <c r="G45" s="54"/>
      <c r="M45" s="54"/>
    </row>
    <row r="46" spans="1:14">
      <c r="A46" s="54"/>
      <c r="B46" s="59"/>
      <c r="C46" s="54"/>
      <c r="D46" s="54"/>
      <c r="E46" s="54"/>
      <c r="F46" s="54"/>
      <c r="G46" s="54"/>
      <c r="M46" s="54"/>
    </row>
    <row r="47" spans="1:14"/>
    <row r="48" spans="1:14"/>
    <row r="49"/>
  </sheetData>
  <mergeCells count="24">
    <mergeCell ref="F10:F11"/>
    <mergeCell ref="E12:E13"/>
    <mergeCell ref="F12:F13"/>
    <mergeCell ref="E10:E11"/>
    <mergeCell ref="F14:F15"/>
    <mergeCell ref="F16:F17"/>
    <mergeCell ref="F18:F19"/>
    <mergeCell ref="E16:E17"/>
    <mergeCell ref="E18:E19"/>
    <mergeCell ref="E14:E15"/>
    <mergeCell ref="D10:D11"/>
    <mergeCell ref="D12:D13"/>
    <mergeCell ref="D14:D15"/>
    <mergeCell ref="D16:D17"/>
    <mergeCell ref="D18:D19"/>
    <mergeCell ref="D24:D25"/>
    <mergeCell ref="F24:F25"/>
    <mergeCell ref="E24:E25"/>
    <mergeCell ref="D20:D21"/>
    <mergeCell ref="E20:E21"/>
    <mergeCell ref="F20:F21"/>
    <mergeCell ref="D22:D23"/>
    <mergeCell ref="E22:E23"/>
    <mergeCell ref="F22:F23"/>
  </mergeCells>
  <hyperlinks>
    <hyperlink ref="A29" r:id="rId1" xr:uid="{08308EB2-44D5-4969-80D7-CC33A4F9A85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F130-6DAA-4E5B-8B35-964C7181D4AC}">
  <sheetPr>
    <tabColor rgb="FF7030A0"/>
  </sheetPr>
  <dimension ref="A1:N48"/>
  <sheetViews>
    <sheetView zoomScale="85" zoomScaleNormal="85" workbookViewId="0">
      <selection activeCell="A6" sqref="A6"/>
    </sheetView>
  </sheetViews>
  <sheetFormatPr defaultRowHeight="14.45"/>
  <cols>
    <col min="1" max="1" width="30.85546875" style="3" customWidth="1"/>
    <col min="2" max="3" width="21.140625" style="3" customWidth="1"/>
    <col min="4" max="4" width="30.42578125" style="3" customWidth="1"/>
    <col min="5" max="5" width="24.140625" style="3" customWidth="1"/>
    <col min="6" max="8" width="17.42578125" style="3" customWidth="1"/>
    <col min="9" max="9" width="12.85546875" style="3" customWidth="1"/>
    <col min="10" max="10" width="14.85546875" style="3" customWidth="1"/>
    <col min="11" max="11" width="16" style="3" customWidth="1"/>
    <col min="12" max="12" width="19.5703125" style="3" customWidth="1"/>
    <col min="13" max="13" width="30.42578125" style="3" customWidth="1"/>
    <col min="14" max="14" width="12.140625" style="3" customWidth="1"/>
    <col min="15" max="15" width="27.28515625" style="3" customWidth="1"/>
    <col min="16" max="16384" width="9.140625" style="3"/>
  </cols>
  <sheetData>
    <row r="1" spans="1:14" ht="17.45">
      <c r="D1" s="69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8">
      <c r="D2" s="69"/>
      <c r="F2" s="70"/>
      <c r="G2" s="70"/>
      <c r="H2" s="70"/>
      <c r="I2" s="70"/>
      <c r="J2" s="70"/>
      <c r="K2" s="70"/>
      <c r="L2" s="70"/>
      <c r="M2" s="70"/>
      <c r="N2" s="70"/>
    </row>
    <row r="3" spans="1:14" ht="17.45" customHeight="1">
      <c r="D3" s="71" t="s">
        <v>0</v>
      </c>
      <c r="E3" s="71"/>
      <c r="F3" s="71"/>
      <c r="G3" s="71"/>
      <c r="H3" s="70"/>
      <c r="I3" s="70"/>
      <c r="J3" s="70"/>
      <c r="K3" s="70"/>
      <c r="L3" s="70"/>
      <c r="M3" s="70"/>
      <c r="N3" s="70"/>
    </row>
    <row r="4" spans="1:14" ht="18">
      <c r="D4" s="44" t="s">
        <v>117</v>
      </c>
      <c r="E4" s="44"/>
      <c r="F4" s="44"/>
      <c r="G4" s="44"/>
      <c r="H4" s="70"/>
      <c r="I4" s="70"/>
      <c r="J4" s="70"/>
      <c r="K4" s="70"/>
      <c r="L4" s="70"/>
      <c r="M4" s="70"/>
      <c r="N4" s="70"/>
    </row>
    <row r="5" spans="1:14" ht="15">
      <c r="D5" s="60" t="s">
        <v>118</v>
      </c>
      <c r="E5" s="60"/>
      <c r="F5" s="60"/>
      <c r="G5" s="60"/>
    </row>
    <row r="6" spans="1:14" s="6" customFormat="1" ht="19.5">
      <c r="A6" s="7"/>
      <c r="B6" s="7"/>
      <c r="C6" s="7"/>
      <c r="D6" s="8"/>
      <c r="E6" s="1"/>
      <c r="F6" s="2"/>
      <c r="G6" s="2"/>
    </row>
    <row r="7" spans="1:14" ht="15">
      <c r="A7" s="98" t="s">
        <v>3</v>
      </c>
      <c r="B7" s="99" t="s">
        <v>4</v>
      </c>
      <c r="C7" s="100" t="s">
        <v>55</v>
      </c>
      <c r="D7" s="101" t="s">
        <v>6</v>
      </c>
      <c r="E7" s="100" t="s">
        <v>55</v>
      </c>
      <c r="F7" s="102" t="s">
        <v>119</v>
      </c>
      <c r="G7" s="102" t="s">
        <v>120</v>
      </c>
      <c r="H7" s="122"/>
      <c r="I7" s="122"/>
    </row>
    <row r="8" spans="1:14" ht="15">
      <c r="A8" s="98" t="s">
        <v>57</v>
      </c>
      <c r="B8" s="99" t="s">
        <v>11</v>
      </c>
      <c r="C8" s="99" t="s">
        <v>12</v>
      </c>
      <c r="D8" s="101" t="s">
        <v>13</v>
      </c>
      <c r="E8" s="100" t="s">
        <v>11</v>
      </c>
      <c r="F8" s="100" t="s">
        <v>12</v>
      </c>
      <c r="G8" s="100" t="s">
        <v>12</v>
      </c>
      <c r="H8" s="122"/>
      <c r="I8" s="72" t="s">
        <v>61</v>
      </c>
      <c r="J8" s="72" t="s">
        <v>62</v>
      </c>
      <c r="K8" s="72" t="s">
        <v>63</v>
      </c>
      <c r="L8" s="72" t="s">
        <v>64</v>
      </c>
      <c r="M8" s="72" t="s">
        <v>65</v>
      </c>
    </row>
    <row r="9" spans="1:14" ht="15">
      <c r="A9" s="46" t="s">
        <v>121</v>
      </c>
      <c r="B9" s="46">
        <v>45701</v>
      </c>
      <c r="C9" s="46">
        <f>+B9+6</f>
        <v>45707</v>
      </c>
      <c r="D9" s="103" t="s">
        <v>122</v>
      </c>
      <c r="E9" s="103">
        <v>45714</v>
      </c>
      <c r="F9" s="103">
        <f>E9+8</f>
        <v>45722</v>
      </c>
      <c r="G9" s="103">
        <f>E9+11</f>
        <v>45725</v>
      </c>
      <c r="H9" s="122"/>
      <c r="I9" s="73"/>
      <c r="J9" s="73"/>
      <c r="K9" s="73"/>
      <c r="L9" s="73"/>
      <c r="M9" s="73"/>
    </row>
    <row r="10" spans="1:14" ht="15">
      <c r="A10" s="46" t="s">
        <v>123</v>
      </c>
      <c r="B10" s="46">
        <v>45706</v>
      </c>
      <c r="C10" s="46">
        <f>+B10+5</f>
        <v>45711</v>
      </c>
      <c r="D10" s="104"/>
      <c r="E10" s="104"/>
      <c r="F10" s="104"/>
      <c r="G10" s="104"/>
      <c r="H10" s="122"/>
      <c r="I10" s="74" t="s">
        <v>69</v>
      </c>
      <c r="J10" s="75" t="s">
        <v>70</v>
      </c>
      <c r="K10" s="74" t="s">
        <v>71</v>
      </c>
      <c r="L10" s="123" t="s">
        <v>72</v>
      </c>
      <c r="M10" s="77" t="s">
        <v>73</v>
      </c>
    </row>
    <row r="11" spans="1:14" ht="15">
      <c r="A11" s="46" t="s">
        <v>58</v>
      </c>
      <c r="B11" s="61">
        <f>B9+7</f>
        <v>45708</v>
      </c>
      <c r="C11" s="61">
        <f t="shared" ref="C11:C24" si="0">C9+7</f>
        <v>45714</v>
      </c>
      <c r="D11" s="103" t="s">
        <v>124</v>
      </c>
      <c r="E11" s="103">
        <f t="shared" ref="E11:G11" si="1">E9+7</f>
        <v>45721</v>
      </c>
      <c r="F11" s="103">
        <f t="shared" ref="F11" si="2">E11+8</f>
        <v>45729</v>
      </c>
      <c r="G11" s="103">
        <f t="shared" si="1"/>
        <v>45732</v>
      </c>
      <c r="H11" s="122"/>
      <c r="I11" s="74" t="s">
        <v>76</v>
      </c>
      <c r="J11" s="75" t="s">
        <v>77</v>
      </c>
      <c r="K11" s="74" t="s">
        <v>71</v>
      </c>
      <c r="L11" s="123" t="s">
        <v>78</v>
      </c>
      <c r="M11" s="77" t="s">
        <v>73</v>
      </c>
    </row>
    <row r="12" spans="1:14" ht="15">
      <c r="A12" s="46" t="s">
        <v>60</v>
      </c>
      <c r="B12" s="46">
        <f>B10+7</f>
        <v>45713</v>
      </c>
      <c r="C12" s="46">
        <f t="shared" si="0"/>
        <v>45718</v>
      </c>
      <c r="D12" s="104"/>
      <c r="E12" s="104"/>
      <c r="F12" s="104"/>
      <c r="G12" s="104"/>
      <c r="H12" s="122"/>
      <c r="I12" s="74" t="s">
        <v>81</v>
      </c>
      <c r="J12" s="75" t="s">
        <v>82</v>
      </c>
      <c r="K12" s="75" t="s">
        <v>83</v>
      </c>
      <c r="L12" s="123" t="s">
        <v>78</v>
      </c>
      <c r="M12" s="78" t="s">
        <v>84</v>
      </c>
    </row>
    <row r="13" spans="1:14" ht="15">
      <c r="A13" s="46" t="s">
        <v>66</v>
      </c>
      <c r="B13" s="61">
        <f t="shared" ref="B13:B24" si="3">B11+7</f>
        <v>45715</v>
      </c>
      <c r="C13" s="61">
        <f t="shared" si="0"/>
        <v>45721</v>
      </c>
      <c r="D13" s="103" t="s">
        <v>125</v>
      </c>
      <c r="E13" s="103">
        <f t="shared" ref="E13:G13" si="4">E11+7</f>
        <v>45728</v>
      </c>
      <c r="F13" s="103">
        <f t="shared" ref="F13" si="5">E13+8</f>
        <v>45736</v>
      </c>
      <c r="G13" s="103">
        <f t="shared" si="4"/>
        <v>45739</v>
      </c>
      <c r="H13" s="122"/>
      <c r="I13" s="74" t="s">
        <v>87</v>
      </c>
      <c r="J13" s="75" t="s">
        <v>88</v>
      </c>
      <c r="K13" s="75" t="s">
        <v>89</v>
      </c>
      <c r="L13" s="124" t="s">
        <v>90</v>
      </c>
      <c r="M13" s="77" t="s">
        <v>73</v>
      </c>
    </row>
    <row r="14" spans="1:14" ht="15">
      <c r="A14" s="46" t="s">
        <v>68</v>
      </c>
      <c r="B14" s="46">
        <f t="shared" si="3"/>
        <v>45720</v>
      </c>
      <c r="C14" s="46">
        <f t="shared" si="0"/>
        <v>45725</v>
      </c>
      <c r="D14" s="104" t="s">
        <v>80</v>
      </c>
      <c r="E14" s="104"/>
      <c r="F14" s="104"/>
      <c r="G14" s="104"/>
      <c r="H14" s="122"/>
      <c r="I14" s="74" t="s">
        <v>92</v>
      </c>
      <c r="J14" s="75" t="s">
        <v>93</v>
      </c>
      <c r="K14" s="75" t="s">
        <v>89</v>
      </c>
      <c r="L14" s="123" t="s">
        <v>94</v>
      </c>
      <c r="M14" s="77" t="s">
        <v>73</v>
      </c>
    </row>
    <row r="15" spans="1:14" ht="15">
      <c r="A15" s="46" t="s">
        <v>74</v>
      </c>
      <c r="B15" s="61">
        <f t="shared" si="3"/>
        <v>45722</v>
      </c>
      <c r="C15" s="61">
        <f t="shared" si="0"/>
        <v>45728</v>
      </c>
      <c r="D15" s="103" t="s">
        <v>126</v>
      </c>
      <c r="E15" s="103">
        <f t="shared" ref="E15:G15" si="6">E13+7</f>
        <v>45735</v>
      </c>
      <c r="F15" s="103">
        <f t="shared" ref="F15" si="7">E15+8</f>
        <v>45743</v>
      </c>
      <c r="G15" s="103">
        <f t="shared" si="6"/>
        <v>45746</v>
      </c>
      <c r="H15" s="122"/>
      <c r="I15" s="74" t="s">
        <v>97</v>
      </c>
      <c r="J15" s="75" t="s">
        <v>98</v>
      </c>
      <c r="K15" s="75" t="s">
        <v>83</v>
      </c>
      <c r="L15" s="123" t="s">
        <v>94</v>
      </c>
      <c r="M15" s="78" t="s">
        <v>84</v>
      </c>
    </row>
    <row r="16" spans="1:14" ht="15">
      <c r="A16" s="46" t="s">
        <v>79</v>
      </c>
      <c r="B16" s="46">
        <f t="shared" si="3"/>
        <v>45727</v>
      </c>
      <c r="C16" s="46">
        <f t="shared" si="0"/>
        <v>45732</v>
      </c>
      <c r="D16" s="104"/>
      <c r="E16" s="104"/>
      <c r="F16" s="104"/>
      <c r="G16" s="104"/>
      <c r="H16" s="122"/>
      <c r="I16" s="74" t="s">
        <v>100</v>
      </c>
      <c r="J16" s="75" t="s">
        <v>101</v>
      </c>
      <c r="K16" s="75" t="s">
        <v>71</v>
      </c>
      <c r="L16" s="125" t="s">
        <v>102</v>
      </c>
      <c r="M16" s="77" t="s">
        <v>103</v>
      </c>
    </row>
    <row r="17" spans="1:11" ht="15">
      <c r="A17" s="46" t="s">
        <v>85</v>
      </c>
      <c r="B17" s="61">
        <f t="shared" si="3"/>
        <v>45729</v>
      </c>
      <c r="C17" s="61">
        <f t="shared" si="0"/>
        <v>45735</v>
      </c>
      <c r="D17" s="103" t="s">
        <v>127</v>
      </c>
      <c r="E17" s="103">
        <f t="shared" ref="E17:G17" si="8">E15+7</f>
        <v>45742</v>
      </c>
      <c r="F17" s="103">
        <f t="shared" ref="F17" si="9">E17+8</f>
        <v>45750</v>
      </c>
      <c r="G17" s="103">
        <f t="shared" si="8"/>
        <v>45753</v>
      </c>
      <c r="H17" s="122"/>
    </row>
    <row r="18" spans="1:11" ht="15">
      <c r="A18" s="46" t="s">
        <v>91</v>
      </c>
      <c r="B18" s="46">
        <f t="shared" si="3"/>
        <v>45734</v>
      </c>
      <c r="C18" s="46">
        <f t="shared" si="0"/>
        <v>45739</v>
      </c>
      <c r="D18" s="104"/>
      <c r="E18" s="104"/>
      <c r="F18" s="104"/>
      <c r="G18" s="104"/>
      <c r="H18" s="122"/>
      <c r="I18" s="81" t="s">
        <v>107</v>
      </c>
      <c r="J18" s="82" t="s">
        <v>108</v>
      </c>
      <c r="K18" s="82" t="s">
        <v>109</v>
      </c>
    </row>
    <row r="19" spans="1:11" ht="15">
      <c r="A19" s="46" t="s">
        <v>95</v>
      </c>
      <c r="B19" s="61">
        <f t="shared" si="3"/>
        <v>45736</v>
      </c>
      <c r="C19" s="61">
        <f t="shared" si="0"/>
        <v>45742</v>
      </c>
      <c r="D19" s="103" t="s">
        <v>128</v>
      </c>
      <c r="E19" s="103">
        <f t="shared" ref="E19:G19" si="10">E17+7</f>
        <v>45749</v>
      </c>
      <c r="F19" s="103">
        <f t="shared" ref="F19" si="11">E19+8</f>
        <v>45757</v>
      </c>
      <c r="G19" s="103">
        <f t="shared" si="10"/>
        <v>45760</v>
      </c>
      <c r="H19" s="122"/>
      <c r="I19" s="81" t="s">
        <v>112</v>
      </c>
      <c r="J19" s="83" t="s">
        <v>113</v>
      </c>
      <c r="K19" s="83" t="s">
        <v>114</v>
      </c>
    </row>
    <row r="20" spans="1:11" ht="15">
      <c r="A20" s="46" t="s">
        <v>99</v>
      </c>
      <c r="B20" s="46">
        <f t="shared" si="3"/>
        <v>45741</v>
      </c>
      <c r="C20" s="46">
        <f t="shared" si="0"/>
        <v>45746</v>
      </c>
      <c r="D20" s="104"/>
      <c r="E20" s="104"/>
      <c r="F20" s="104"/>
      <c r="G20" s="104"/>
      <c r="H20" s="122"/>
      <c r="I20" s="81" t="s">
        <v>115</v>
      </c>
      <c r="J20" s="83" t="s">
        <v>113</v>
      </c>
      <c r="K20" s="83" t="s">
        <v>114</v>
      </c>
    </row>
    <row r="21" spans="1:11" ht="15">
      <c r="A21" s="46" t="s">
        <v>104</v>
      </c>
      <c r="B21" s="61">
        <f t="shared" si="3"/>
        <v>45743</v>
      </c>
      <c r="C21" s="61">
        <f t="shared" si="0"/>
        <v>45749</v>
      </c>
      <c r="D21" s="103" t="s">
        <v>129</v>
      </c>
      <c r="E21" s="103">
        <f t="shared" ref="E21:G21" si="12">E19+7</f>
        <v>45756</v>
      </c>
      <c r="F21" s="103">
        <f t="shared" ref="F21" si="13">E21+8</f>
        <v>45764</v>
      </c>
      <c r="G21" s="103">
        <f t="shared" si="12"/>
        <v>45767</v>
      </c>
      <c r="H21" s="122"/>
      <c r="I21" s="122"/>
    </row>
    <row r="22" spans="1:11" ht="15">
      <c r="A22" s="46" t="s">
        <v>106</v>
      </c>
      <c r="B22" s="46">
        <f t="shared" si="3"/>
        <v>45748</v>
      </c>
      <c r="C22" s="46">
        <f t="shared" si="0"/>
        <v>45753</v>
      </c>
      <c r="D22" s="104"/>
      <c r="E22" s="104"/>
      <c r="F22" s="104"/>
      <c r="G22" s="104"/>
      <c r="H22" s="122"/>
      <c r="I22" s="122"/>
    </row>
    <row r="23" spans="1:11" ht="15">
      <c r="A23" s="46" t="s">
        <v>110</v>
      </c>
      <c r="B23" s="61">
        <f t="shared" si="3"/>
        <v>45750</v>
      </c>
      <c r="C23" s="61">
        <f t="shared" si="0"/>
        <v>45756</v>
      </c>
      <c r="D23" s="103" t="s">
        <v>130</v>
      </c>
      <c r="E23" s="103">
        <f t="shared" ref="E23" si="14">E21+7</f>
        <v>45763</v>
      </c>
      <c r="F23" s="103">
        <f t="shared" ref="F23" si="15">E23+8</f>
        <v>45771</v>
      </c>
      <c r="G23" s="103">
        <f t="shared" ref="F23:G23" si="16">G21+7</f>
        <v>45774</v>
      </c>
      <c r="H23" s="122"/>
      <c r="I23" s="122"/>
    </row>
    <row r="24" spans="1:11" ht="15">
      <c r="A24" s="46" t="s">
        <v>105</v>
      </c>
      <c r="B24" s="46">
        <f t="shared" si="3"/>
        <v>45755</v>
      </c>
      <c r="C24" s="46">
        <f t="shared" si="0"/>
        <v>45760</v>
      </c>
      <c r="D24" s="104"/>
      <c r="E24" s="104"/>
      <c r="F24" s="104"/>
      <c r="G24" s="104"/>
      <c r="H24" s="122"/>
      <c r="I24" s="122"/>
    </row>
    <row r="25" spans="1:11" ht="16.899999999999999">
      <c r="A25" s="118"/>
      <c r="B25" s="119"/>
      <c r="C25" s="120"/>
      <c r="D25" s="120"/>
      <c r="E25" s="121"/>
      <c r="F25" s="122"/>
      <c r="G25" s="122"/>
      <c r="H25" s="122"/>
      <c r="I25" s="122"/>
    </row>
    <row r="26" spans="1:11" ht="15">
      <c r="A26" s="63" t="s">
        <v>30</v>
      </c>
      <c r="B26" s="63"/>
      <c r="C26" s="64"/>
      <c r="D26" s="49"/>
      <c r="E26" s="49"/>
      <c r="F26" s="63"/>
      <c r="G26" s="65"/>
      <c r="H26" s="49"/>
      <c r="I26" s="66"/>
    </row>
    <row r="27" spans="1:11" ht="15">
      <c r="A27" s="67" t="s">
        <v>31</v>
      </c>
      <c r="B27" s="67"/>
      <c r="C27" s="64"/>
      <c r="D27" s="49"/>
      <c r="E27" s="49"/>
      <c r="F27" s="67"/>
      <c r="G27" s="65"/>
      <c r="H27" s="49"/>
      <c r="I27" s="66"/>
    </row>
    <row r="28" spans="1:11" ht="15">
      <c r="A28" s="49"/>
      <c r="B28" s="49"/>
      <c r="C28" s="49"/>
      <c r="D28" s="14"/>
      <c r="E28" s="15"/>
      <c r="F28" s="15"/>
      <c r="G28" s="15"/>
      <c r="H28" s="15"/>
      <c r="I28" s="13"/>
    </row>
    <row r="29" spans="1:11" s="13" customFormat="1" ht="13.9" customHeight="1">
      <c r="A29" s="53" t="s">
        <v>32</v>
      </c>
      <c r="B29" s="53"/>
      <c r="C29" s="54"/>
      <c r="D29" s="54"/>
      <c r="E29" s="54"/>
      <c r="F29" s="54"/>
      <c r="G29" s="54"/>
      <c r="H29" s="54"/>
      <c r="I29" s="3"/>
    </row>
    <row r="30" spans="1:11" s="86" customFormat="1" ht="15">
      <c r="A30" s="55" t="s">
        <v>33</v>
      </c>
      <c r="B30" s="54"/>
      <c r="C30" s="54"/>
      <c r="D30" s="54" t="s">
        <v>34</v>
      </c>
      <c r="E30" s="54"/>
      <c r="F30" s="54"/>
      <c r="G30" s="54"/>
      <c r="H30" s="54"/>
      <c r="I30" s="3"/>
    </row>
    <row r="31" spans="1:11" ht="15">
      <c r="A31" s="54" t="s">
        <v>35</v>
      </c>
      <c r="B31" s="54"/>
      <c r="C31" s="54"/>
      <c r="D31" s="56" t="s">
        <v>36</v>
      </c>
      <c r="E31" s="54"/>
      <c r="F31" s="54"/>
      <c r="G31" s="54"/>
      <c r="H31" s="54"/>
    </row>
    <row r="32" spans="1:11" ht="15">
      <c r="A32" s="54" t="s">
        <v>37</v>
      </c>
      <c r="B32" s="54"/>
      <c r="C32" s="57"/>
      <c r="D32" s="56" t="s">
        <v>38</v>
      </c>
      <c r="E32" s="57"/>
      <c r="F32" s="57"/>
      <c r="G32" s="57"/>
      <c r="H32" s="57"/>
    </row>
    <row r="33" spans="1:8" ht="15">
      <c r="A33" s="54" t="s">
        <v>39</v>
      </c>
      <c r="B33" s="54"/>
      <c r="C33" s="57"/>
      <c r="D33" s="58" t="s">
        <v>40</v>
      </c>
      <c r="E33" s="57"/>
      <c r="F33" s="57"/>
      <c r="G33" s="57"/>
      <c r="H33" s="57"/>
    </row>
    <row r="34" spans="1:8" ht="15">
      <c r="A34" s="54" t="s">
        <v>41</v>
      </c>
      <c r="B34" s="54"/>
      <c r="C34" s="54"/>
      <c r="D34" s="58" t="s">
        <v>42</v>
      </c>
      <c r="E34" s="54"/>
      <c r="F34" s="54"/>
      <c r="G34" s="54"/>
      <c r="H34" s="54"/>
    </row>
    <row r="35" spans="1:8" ht="15">
      <c r="A35" s="59"/>
      <c r="B35" s="59"/>
      <c r="C35" s="54"/>
      <c r="D35" s="54"/>
      <c r="E35" s="54"/>
      <c r="F35" s="54"/>
      <c r="G35" s="54"/>
      <c r="H35" s="54"/>
    </row>
    <row r="36" spans="1:8" ht="15">
      <c r="A36" s="55" t="s">
        <v>43</v>
      </c>
      <c r="B36" s="54"/>
      <c r="C36" s="54"/>
      <c r="D36" s="54" t="s">
        <v>34</v>
      </c>
      <c r="E36" s="54"/>
      <c r="F36" s="54"/>
      <c r="G36" s="54"/>
      <c r="H36" s="54"/>
    </row>
    <row r="37" spans="1:8" ht="15">
      <c r="A37" s="54" t="s">
        <v>44</v>
      </c>
      <c r="B37" s="54"/>
      <c r="C37" s="54"/>
      <c r="D37" s="56" t="s">
        <v>45</v>
      </c>
      <c r="E37" s="54"/>
      <c r="F37" s="57"/>
      <c r="G37" s="57"/>
      <c r="H37" s="57"/>
    </row>
    <row r="38" spans="1:8" ht="15">
      <c r="A38" s="54" t="s">
        <v>46</v>
      </c>
      <c r="B38" s="54"/>
      <c r="C38" s="57"/>
      <c r="D38" s="56" t="s">
        <v>47</v>
      </c>
      <c r="E38" s="57"/>
      <c r="F38" s="54"/>
      <c r="G38" s="54"/>
      <c r="H38" s="54"/>
    </row>
    <row r="39" spans="1:8" ht="15">
      <c r="A39" s="54" t="s">
        <v>48</v>
      </c>
      <c r="B39" s="54"/>
      <c r="C39" s="57"/>
      <c r="D39" s="56" t="s">
        <v>49</v>
      </c>
      <c r="E39" s="57"/>
      <c r="F39" s="54"/>
      <c r="G39" s="54"/>
      <c r="H39" s="54"/>
    </row>
    <row r="40" spans="1:8" ht="15">
      <c r="A40" s="54" t="s">
        <v>50</v>
      </c>
      <c r="B40" s="54"/>
      <c r="C40" s="54"/>
      <c r="D40" s="56" t="s">
        <v>51</v>
      </c>
      <c r="E40" s="54"/>
      <c r="F40" s="54"/>
      <c r="G40" s="54"/>
      <c r="H40" s="54"/>
    </row>
    <row r="41" spans="1:8" ht="15">
      <c r="A41" s="54" t="s">
        <v>52</v>
      </c>
      <c r="B41" s="59"/>
      <c r="C41" s="54"/>
      <c r="D41" s="54"/>
      <c r="E41" s="54"/>
      <c r="F41" s="54"/>
      <c r="G41" s="54"/>
      <c r="H41" s="54"/>
    </row>
    <row r="42" spans="1:8" ht="15">
      <c r="A42" s="54"/>
      <c r="B42" s="54"/>
      <c r="C42" s="54"/>
      <c r="D42" s="56"/>
    </row>
    <row r="43" spans="1:8" ht="15">
      <c r="A43" s="54"/>
      <c r="B43" s="59"/>
      <c r="C43" s="54"/>
      <c r="D43" s="54"/>
    </row>
    <row r="44" spans="1:8" ht="15"/>
    <row r="45" spans="1:8" ht="15"/>
    <row r="46" spans="1:8" ht="15"/>
    <row r="47" spans="1:8" ht="15"/>
    <row r="48" spans="1:8" ht="15"/>
  </sheetData>
  <mergeCells count="35">
    <mergeCell ref="D3:G3"/>
    <mergeCell ref="D4:G4"/>
    <mergeCell ref="D5:G5"/>
    <mergeCell ref="D9:D10"/>
    <mergeCell ref="E9:E10"/>
    <mergeCell ref="F9:F10"/>
    <mergeCell ref="G9:G10"/>
    <mergeCell ref="D11:D12"/>
    <mergeCell ref="E11:E12"/>
    <mergeCell ref="F11:F12"/>
    <mergeCell ref="G11:G12"/>
    <mergeCell ref="D13:D14"/>
    <mergeCell ref="E13:E14"/>
    <mergeCell ref="F13:F14"/>
    <mergeCell ref="G13:G14"/>
    <mergeCell ref="D15:D16"/>
    <mergeCell ref="E15:E16"/>
    <mergeCell ref="F15:F16"/>
    <mergeCell ref="G15:G16"/>
    <mergeCell ref="D17:D18"/>
    <mergeCell ref="E17:E18"/>
    <mergeCell ref="F17:F18"/>
    <mergeCell ref="G17:G18"/>
    <mergeCell ref="D23:D24"/>
    <mergeCell ref="E23:E24"/>
    <mergeCell ref="F23:F24"/>
    <mergeCell ref="G23:G24"/>
    <mergeCell ref="D19:D20"/>
    <mergeCell ref="E19:E20"/>
    <mergeCell ref="F19:F20"/>
    <mergeCell ref="G19:G20"/>
    <mergeCell ref="D21:D22"/>
    <mergeCell ref="E21:E22"/>
    <mergeCell ref="F21:F22"/>
    <mergeCell ref="G21:G22"/>
  </mergeCells>
  <hyperlinks>
    <hyperlink ref="A27" r:id="rId1" xr:uid="{0E4E5E47-1C5C-4993-AEE3-60FD0472D09D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6B4A2-6CC2-4F8D-89B9-FD27B2920A4C}">
  <sheetPr>
    <tabColor theme="8" tint="0.59999389629810485"/>
  </sheetPr>
  <dimension ref="A2:V58"/>
  <sheetViews>
    <sheetView topLeftCell="A11" zoomScale="70" zoomScaleNormal="70" workbookViewId="0">
      <selection activeCell="D12" sqref="D12"/>
    </sheetView>
  </sheetViews>
  <sheetFormatPr defaultColWidth="9" defaultRowHeight="15"/>
  <cols>
    <col min="1" max="1" width="44.140625" style="3" customWidth="1"/>
    <col min="2" max="2" width="13.140625" style="3" customWidth="1"/>
    <col min="3" max="3" width="9" style="3"/>
    <col min="4" max="4" width="31.140625" style="3" customWidth="1"/>
    <col min="5" max="5" width="14" style="3" customWidth="1"/>
    <col min="6" max="6" width="13.28515625" style="3" customWidth="1"/>
    <col min="7" max="7" width="9" style="3"/>
    <col min="8" max="10" width="9" style="110"/>
    <col min="11" max="11" width="9" style="3"/>
    <col min="12" max="12" width="9" style="110"/>
    <col min="13" max="13" width="9" style="3"/>
    <col min="14" max="14" width="10" style="3" customWidth="1"/>
    <col min="15" max="15" width="9" style="3"/>
    <col min="16" max="16" width="42.5703125" style="3" customWidth="1"/>
    <col min="17" max="17" width="12" style="3" customWidth="1"/>
    <col min="18" max="18" width="12.42578125" style="3" customWidth="1"/>
    <col min="19" max="19" width="35.42578125" style="3" customWidth="1"/>
    <col min="20" max="20" width="30.140625" style="3" customWidth="1"/>
    <col min="21" max="22" width="9.140625" style="3" hidden="1" customWidth="1"/>
    <col min="23" max="16384" width="9" style="3"/>
  </cols>
  <sheetData>
    <row r="2" spans="1:22" ht="16.149999999999999" customHeight="1"/>
    <row r="3" spans="1:22" ht="16.149999999999999" customHeight="1"/>
    <row r="4" spans="1:22" ht="16.149999999999999" customHeight="1"/>
    <row r="5" spans="1:22" ht="16.149999999999999" customHeight="1"/>
    <row r="6" spans="1:22" ht="16.149999999999999" customHeight="1"/>
    <row r="8" spans="1:22" ht="23.25">
      <c r="C8" s="88" t="s">
        <v>131</v>
      </c>
      <c r="D8" s="88"/>
      <c r="E8" s="88"/>
      <c r="F8" s="88"/>
      <c r="R8" s="13"/>
      <c r="S8" s="13"/>
    </row>
    <row r="9" spans="1:22">
      <c r="A9" s="13" t="s">
        <v>132</v>
      </c>
      <c r="B9" s="13"/>
      <c r="C9" s="13"/>
      <c r="D9" s="13"/>
      <c r="E9" s="13"/>
      <c r="F9" s="13"/>
      <c r="G9" s="13"/>
      <c r="H9" s="111"/>
      <c r="I9" s="111"/>
      <c r="J9" s="111"/>
      <c r="K9" s="13"/>
      <c r="P9" s="13"/>
      <c r="R9" s="13"/>
      <c r="S9" s="13"/>
    </row>
    <row r="10" spans="1:22" ht="22.7" customHeight="1">
      <c r="P10" s="89"/>
    </row>
    <row r="11" spans="1:22" ht="21.2" customHeight="1">
      <c r="A11" s="98" t="s">
        <v>3</v>
      </c>
      <c r="B11" s="99" t="s">
        <v>4</v>
      </c>
      <c r="C11" s="100" t="s">
        <v>55</v>
      </c>
      <c r="D11" s="101" t="s">
        <v>6</v>
      </c>
      <c r="E11" s="100" t="s">
        <v>55</v>
      </c>
      <c r="F11" s="109" t="s">
        <v>133</v>
      </c>
      <c r="G11" s="109" t="s">
        <v>134</v>
      </c>
      <c r="H11" s="112" t="s">
        <v>135</v>
      </c>
      <c r="I11" s="112" t="s">
        <v>136</v>
      </c>
      <c r="J11" s="112" t="s">
        <v>137</v>
      </c>
      <c r="K11" s="109" t="s">
        <v>138</v>
      </c>
      <c r="L11" s="112" t="s">
        <v>139</v>
      </c>
      <c r="M11" s="90"/>
      <c r="N11" s="90"/>
      <c r="P11" s="105" t="s">
        <v>140</v>
      </c>
      <c r="Q11" s="105" t="s">
        <v>141</v>
      </c>
      <c r="R11" s="105" t="s">
        <v>63</v>
      </c>
      <c r="S11" s="105" t="s">
        <v>64</v>
      </c>
      <c r="U11" s="91"/>
      <c r="V11" s="91"/>
    </row>
    <row r="12" spans="1:22" ht="21.2" customHeight="1">
      <c r="A12" s="98" t="s">
        <v>57</v>
      </c>
      <c r="B12" s="99" t="s">
        <v>11</v>
      </c>
      <c r="C12" s="99" t="s">
        <v>12</v>
      </c>
      <c r="D12" s="101" t="s">
        <v>13</v>
      </c>
      <c r="E12" s="100" t="s">
        <v>11</v>
      </c>
      <c r="F12" s="100" t="s">
        <v>12</v>
      </c>
      <c r="G12" s="100" t="s">
        <v>12</v>
      </c>
      <c r="H12" s="113" t="s">
        <v>12</v>
      </c>
      <c r="I12" s="113" t="s">
        <v>12</v>
      </c>
      <c r="J12" s="113" t="s">
        <v>12</v>
      </c>
      <c r="K12" s="100" t="s">
        <v>12</v>
      </c>
      <c r="L12" s="113" t="s">
        <v>12</v>
      </c>
      <c r="M12" s="90"/>
      <c r="N12" s="90"/>
      <c r="P12" s="105"/>
      <c r="Q12" s="105"/>
      <c r="R12" s="105"/>
      <c r="S12" s="105"/>
      <c r="U12" s="91"/>
      <c r="V12" s="91"/>
    </row>
    <row r="13" spans="1:22" ht="21.2" customHeight="1">
      <c r="A13" s="46" t="s">
        <v>123</v>
      </c>
      <c r="B13" s="46">
        <v>45706</v>
      </c>
      <c r="C13" s="46">
        <f>+B13+5</f>
        <v>45711</v>
      </c>
      <c r="D13" s="103" t="s">
        <v>142</v>
      </c>
      <c r="E13" s="103">
        <v>45718</v>
      </c>
      <c r="F13" s="103">
        <f>E13+9</f>
        <v>45727</v>
      </c>
      <c r="G13" s="103">
        <f>E13+11</f>
        <v>45729</v>
      </c>
      <c r="H13" s="114">
        <f>E13+14</f>
        <v>45732</v>
      </c>
      <c r="I13" s="114">
        <f>E13+16</f>
        <v>45734</v>
      </c>
      <c r="J13" s="114">
        <f>E13+18</f>
        <v>45736</v>
      </c>
      <c r="K13" s="103">
        <f>E13+19</f>
        <v>45737</v>
      </c>
      <c r="L13" s="114">
        <f>E13+22</f>
        <v>45740</v>
      </c>
      <c r="M13" s="90"/>
      <c r="N13" s="90"/>
      <c r="P13" s="105" t="s">
        <v>143</v>
      </c>
      <c r="Q13" s="105" t="s">
        <v>144</v>
      </c>
      <c r="R13" s="105" t="s">
        <v>134</v>
      </c>
      <c r="S13" s="105" t="s">
        <v>145</v>
      </c>
      <c r="U13" s="91"/>
      <c r="V13" s="91"/>
    </row>
    <row r="14" spans="1:22" ht="21.2" customHeight="1">
      <c r="A14" s="46" t="s">
        <v>58</v>
      </c>
      <c r="B14" s="46">
        <v>45708</v>
      </c>
      <c r="C14" s="46">
        <f>+B14+6</f>
        <v>45714</v>
      </c>
      <c r="D14" s="104"/>
      <c r="E14" s="104"/>
      <c r="F14" s="104"/>
      <c r="G14" s="104"/>
      <c r="H14" s="115"/>
      <c r="I14" s="115"/>
      <c r="J14" s="115"/>
      <c r="K14" s="104"/>
      <c r="L14" s="115"/>
      <c r="M14" s="90"/>
      <c r="N14" s="90"/>
      <c r="P14" s="105" t="s">
        <v>146</v>
      </c>
      <c r="Q14" s="105" t="s">
        <v>147</v>
      </c>
      <c r="R14" s="105" t="s">
        <v>133</v>
      </c>
      <c r="S14" s="105" t="s">
        <v>148</v>
      </c>
      <c r="U14" s="91"/>
      <c r="V14" s="91"/>
    </row>
    <row r="15" spans="1:22" ht="21.2" customHeight="1">
      <c r="A15" s="46" t="s">
        <v>60</v>
      </c>
      <c r="B15" s="61">
        <f>B13+7</f>
        <v>45713</v>
      </c>
      <c r="C15" s="61">
        <f t="shared" ref="C15:C26" si="0">C13+7</f>
        <v>45718</v>
      </c>
      <c r="D15" s="103" t="s">
        <v>149</v>
      </c>
      <c r="E15" s="103">
        <f t="shared" ref="E15:J15" si="1">E13+7</f>
        <v>45725</v>
      </c>
      <c r="F15" s="103">
        <f t="shared" si="1"/>
        <v>45734</v>
      </c>
      <c r="G15" s="103">
        <f t="shared" si="1"/>
        <v>45736</v>
      </c>
      <c r="H15" s="114">
        <f>H13+7</f>
        <v>45739</v>
      </c>
      <c r="I15" s="114">
        <f>I13+7</f>
        <v>45741</v>
      </c>
      <c r="J15" s="114">
        <f t="shared" si="1"/>
        <v>45743</v>
      </c>
      <c r="K15" s="103">
        <f t="shared" ref="K15:L15" si="2">K13+7</f>
        <v>45744</v>
      </c>
      <c r="L15" s="114">
        <f t="shared" si="2"/>
        <v>45747</v>
      </c>
      <c r="M15" s="90"/>
      <c r="N15" s="90"/>
      <c r="P15" s="105" t="s">
        <v>150</v>
      </c>
      <c r="Q15" s="105" t="s">
        <v>151</v>
      </c>
      <c r="R15" s="105" t="s">
        <v>133</v>
      </c>
      <c r="S15" s="105" t="s">
        <v>148</v>
      </c>
      <c r="U15" s="91"/>
      <c r="V15" s="91"/>
    </row>
    <row r="16" spans="1:22" ht="21.2" customHeight="1">
      <c r="A16" s="46" t="s">
        <v>66</v>
      </c>
      <c r="B16" s="46">
        <f>B14+7</f>
        <v>45715</v>
      </c>
      <c r="C16" s="46">
        <f t="shared" si="0"/>
        <v>45721</v>
      </c>
      <c r="D16" s="104"/>
      <c r="E16" s="104"/>
      <c r="F16" s="104"/>
      <c r="G16" s="104"/>
      <c r="H16" s="115"/>
      <c r="I16" s="115"/>
      <c r="J16" s="115"/>
      <c r="K16" s="104"/>
      <c r="L16" s="115"/>
      <c r="M16" s="90"/>
      <c r="N16" s="90"/>
      <c r="P16" s="105" t="s">
        <v>152</v>
      </c>
      <c r="Q16" s="105" t="s">
        <v>153</v>
      </c>
      <c r="R16" s="105" t="s">
        <v>133</v>
      </c>
      <c r="S16" s="105" t="s">
        <v>148</v>
      </c>
      <c r="U16" s="91"/>
      <c r="V16" s="91"/>
    </row>
    <row r="17" spans="1:22" ht="21.2" customHeight="1">
      <c r="A17" s="46" t="s">
        <v>68</v>
      </c>
      <c r="B17" s="61">
        <f t="shared" ref="B17:B26" si="3">B15+7</f>
        <v>45720</v>
      </c>
      <c r="C17" s="61">
        <f t="shared" si="0"/>
        <v>45725</v>
      </c>
      <c r="D17" s="103" t="s">
        <v>154</v>
      </c>
      <c r="E17" s="103">
        <f t="shared" ref="E17:L17" si="4">E15+7</f>
        <v>45732</v>
      </c>
      <c r="F17" s="103">
        <f t="shared" si="4"/>
        <v>45741</v>
      </c>
      <c r="G17" s="103">
        <f t="shared" si="4"/>
        <v>45743</v>
      </c>
      <c r="H17" s="114">
        <f t="shared" si="4"/>
        <v>45746</v>
      </c>
      <c r="I17" s="114">
        <f t="shared" si="4"/>
        <v>45748</v>
      </c>
      <c r="J17" s="114">
        <f t="shared" si="4"/>
        <v>45750</v>
      </c>
      <c r="K17" s="103">
        <f t="shared" si="4"/>
        <v>45751</v>
      </c>
      <c r="L17" s="114">
        <f t="shared" si="4"/>
        <v>45754</v>
      </c>
      <c r="M17" s="90"/>
      <c r="N17" s="90"/>
      <c r="P17" s="105" t="s">
        <v>155</v>
      </c>
      <c r="Q17" s="105" t="s">
        <v>156</v>
      </c>
      <c r="R17" s="105" t="s">
        <v>133</v>
      </c>
      <c r="S17" s="105" t="s">
        <v>148</v>
      </c>
      <c r="U17" s="91"/>
      <c r="V17" s="91"/>
    </row>
    <row r="18" spans="1:22" ht="21.2" customHeight="1">
      <c r="A18" s="46" t="s">
        <v>74</v>
      </c>
      <c r="B18" s="46">
        <f t="shared" si="3"/>
        <v>45722</v>
      </c>
      <c r="C18" s="46">
        <f t="shared" si="0"/>
        <v>45728</v>
      </c>
      <c r="D18" s="104"/>
      <c r="E18" s="104"/>
      <c r="F18" s="104"/>
      <c r="G18" s="104"/>
      <c r="H18" s="115"/>
      <c r="I18" s="115"/>
      <c r="J18" s="115"/>
      <c r="K18" s="104"/>
      <c r="L18" s="115"/>
      <c r="M18" s="90"/>
      <c r="N18" s="90"/>
      <c r="P18" s="105" t="s">
        <v>157</v>
      </c>
      <c r="Q18" s="105" t="s">
        <v>158</v>
      </c>
      <c r="R18" s="105" t="s">
        <v>133</v>
      </c>
      <c r="S18" s="105" t="s">
        <v>148</v>
      </c>
      <c r="U18" s="91"/>
      <c r="V18" s="91"/>
    </row>
    <row r="19" spans="1:22" ht="21.2" customHeight="1">
      <c r="A19" s="46" t="s">
        <v>79</v>
      </c>
      <c r="B19" s="61">
        <f t="shared" si="3"/>
        <v>45727</v>
      </c>
      <c r="C19" s="61">
        <f t="shared" si="0"/>
        <v>45732</v>
      </c>
      <c r="D19" s="103" t="s">
        <v>159</v>
      </c>
      <c r="E19" s="103">
        <f t="shared" ref="E19" si="5">E17+7</f>
        <v>45739</v>
      </c>
      <c r="F19" s="103">
        <f t="shared" ref="F19:L19" si="6">F17+7</f>
        <v>45748</v>
      </c>
      <c r="G19" s="103">
        <f t="shared" si="6"/>
        <v>45750</v>
      </c>
      <c r="H19" s="114">
        <f t="shared" si="6"/>
        <v>45753</v>
      </c>
      <c r="I19" s="114">
        <f t="shared" si="6"/>
        <v>45755</v>
      </c>
      <c r="J19" s="114">
        <f t="shared" si="6"/>
        <v>45757</v>
      </c>
      <c r="K19" s="103">
        <f t="shared" si="6"/>
        <v>45758</v>
      </c>
      <c r="L19" s="114">
        <f t="shared" si="6"/>
        <v>45761</v>
      </c>
      <c r="M19" s="90"/>
      <c r="N19" s="90"/>
      <c r="P19" s="105" t="s">
        <v>160</v>
      </c>
      <c r="Q19" s="105" t="s">
        <v>161</v>
      </c>
      <c r="R19" s="105" t="s">
        <v>133</v>
      </c>
      <c r="S19" s="105" t="s">
        <v>148</v>
      </c>
      <c r="U19" s="91"/>
      <c r="V19" s="91"/>
    </row>
    <row r="20" spans="1:22" ht="21.2" customHeight="1">
      <c r="A20" s="46" t="s">
        <v>85</v>
      </c>
      <c r="B20" s="46">
        <f t="shared" si="3"/>
        <v>45729</v>
      </c>
      <c r="C20" s="46">
        <f t="shared" si="0"/>
        <v>45735</v>
      </c>
      <c r="D20" s="104"/>
      <c r="E20" s="104"/>
      <c r="F20" s="104"/>
      <c r="G20" s="104"/>
      <c r="H20" s="115"/>
      <c r="I20" s="115"/>
      <c r="J20" s="115"/>
      <c r="K20" s="104"/>
      <c r="L20" s="115"/>
      <c r="M20" s="90"/>
      <c r="N20" s="90"/>
      <c r="P20" s="105" t="s">
        <v>162</v>
      </c>
      <c r="Q20" s="105" t="s">
        <v>163</v>
      </c>
      <c r="R20" s="105" t="s">
        <v>133</v>
      </c>
      <c r="S20" s="105" t="s">
        <v>80</v>
      </c>
      <c r="U20" s="91"/>
      <c r="V20" s="91"/>
    </row>
    <row r="21" spans="1:22" ht="21.2" customHeight="1">
      <c r="A21" s="46" t="s">
        <v>91</v>
      </c>
      <c r="B21" s="61">
        <f t="shared" si="3"/>
        <v>45734</v>
      </c>
      <c r="C21" s="61">
        <f t="shared" si="0"/>
        <v>45739</v>
      </c>
      <c r="D21" s="103" t="s">
        <v>154</v>
      </c>
      <c r="E21" s="103">
        <f t="shared" ref="E21" si="7">E19+7</f>
        <v>45746</v>
      </c>
      <c r="F21" s="103">
        <f t="shared" ref="E21:L21" si="8">F19+7</f>
        <v>45755</v>
      </c>
      <c r="G21" s="103">
        <f t="shared" si="8"/>
        <v>45757</v>
      </c>
      <c r="H21" s="114">
        <f t="shared" si="8"/>
        <v>45760</v>
      </c>
      <c r="I21" s="114">
        <f t="shared" si="8"/>
        <v>45762</v>
      </c>
      <c r="J21" s="114">
        <f t="shared" si="8"/>
        <v>45764</v>
      </c>
      <c r="K21" s="103">
        <f t="shared" si="8"/>
        <v>45765</v>
      </c>
      <c r="L21" s="114">
        <f t="shared" si="8"/>
        <v>45768</v>
      </c>
      <c r="M21" s="90"/>
      <c r="N21" s="90"/>
      <c r="P21" s="105" t="s">
        <v>164</v>
      </c>
      <c r="Q21" s="105" t="s">
        <v>165</v>
      </c>
      <c r="R21" s="105" t="s">
        <v>133</v>
      </c>
      <c r="S21" s="105" t="s">
        <v>148</v>
      </c>
      <c r="U21" s="91"/>
      <c r="V21" s="91"/>
    </row>
    <row r="22" spans="1:22" ht="21.2" customHeight="1">
      <c r="A22" s="46" t="s">
        <v>95</v>
      </c>
      <c r="B22" s="46">
        <f t="shared" si="3"/>
        <v>45736</v>
      </c>
      <c r="C22" s="46">
        <f t="shared" si="0"/>
        <v>45742</v>
      </c>
      <c r="D22" s="104"/>
      <c r="E22" s="104"/>
      <c r="F22" s="104"/>
      <c r="G22" s="104"/>
      <c r="H22" s="115"/>
      <c r="I22" s="115"/>
      <c r="J22" s="115"/>
      <c r="K22" s="104"/>
      <c r="L22" s="115"/>
      <c r="M22" s="90"/>
      <c r="N22" s="90"/>
      <c r="P22" s="105" t="s">
        <v>166</v>
      </c>
      <c r="Q22" s="105" t="s">
        <v>167</v>
      </c>
      <c r="R22" s="105" t="s">
        <v>133</v>
      </c>
      <c r="S22" s="105" t="s">
        <v>148</v>
      </c>
      <c r="U22" s="91"/>
      <c r="V22" s="91"/>
    </row>
    <row r="23" spans="1:22" ht="21.2" customHeight="1">
      <c r="A23" s="46" t="s">
        <v>99</v>
      </c>
      <c r="B23" s="61">
        <f t="shared" si="3"/>
        <v>45741</v>
      </c>
      <c r="C23" s="61">
        <f t="shared" si="0"/>
        <v>45746</v>
      </c>
      <c r="D23" s="103" t="s">
        <v>168</v>
      </c>
      <c r="E23" s="103">
        <f t="shared" ref="E23" si="9">E21+7</f>
        <v>45753</v>
      </c>
      <c r="F23" s="103">
        <f t="shared" ref="E23:L23" si="10">F21+7</f>
        <v>45762</v>
      </c>
      <c r="G23" s="103">
        <f t="shared" si="10"/>
        <v>45764</v>
      </c>
      <c r="H23" s="114">
        <f t="shared" si="10"/>
        <v>45767</v>
      </c>
      <c r="I23" s="114">
        <f t="shared" si="10"/>
        <v>45769</v>
      </c>
      <c r="J23" s="114">
        <f t="shared" si="10"/>
        <v>45771</v>
      </c>
      <c r="K23" s="103">
        <f t="shared" si="10"/>
        <v>45772</v>
      </c>
      <c r="L23" s="114">
        <f t="shared" si="10"/>
        <v>45775</v>
      </c>
      <c r="M23" s="90"/>
      <c r="N23" s="90"/>
      <c r="P23" s="106"/>
      <c r="Q23" s="106"/>
      <c r="R23" s="106"/>
      <c r="S23" s="106"/>
      <c r="U23" s="91"/>
      <c r="V23" s="91"/>
    </row>
    <row r="24" spans="1:22" ht="21.2" customHeight="1">
      <c r="A24" s="46" t="s">
        <v>104</v>
      </c>
      <c r="B24" s="46">
        <f t="shared" si="3"/>
        <v>45743</v>
      </c>
      <c r="C24" s="46">
        <f t="shared" si="0"/>
        <v>45749</v>
      </c>
      <c r="D24" s="104"/>
      <c r="E24" s="104"/>
      <c r="F24" s="104"/>
      <c r="G24" s="104"/>
      <c r="H24" s="115"/>
      <c r="I24" s="115"/>
      <c r="J24" s="115"/>
      <c r="K24" s="104"/>
      <c r="L24" s="115"/>
      <c r="M24" s="90"/>
      <c r="N24" s="90"/>
      <c r="P24" s="107" t="s">
        <v>107</v>
      </c>
      <c r="Q24" s="83" t="s">
        <v>108</v>
      </c>
      <c r="R24" s="83" t="s">
        <v>109</v>
      </c>
      <c r="S24" s="85"/>
      <c r="U24" s="91"/>
      <c r="V24" s="91"/>
    </row>
    <row r="25" spans="1:22" ht="21.2" customHeight="1">
      <c r="A25" s="46" t="s">
        <v>106</v>
      </c>
      <c r="B25" s="61">
        <f t="shared" si="3"/>
        <v>45748</v>
      </c>
      <c r="C25" s="61">
        <f t="shared" si="0"/>
        <v>45753</v>
      </c>
      <c r="D25" s="103" t="s">
        <v>169</v>
      </c>
      <c r="E25" s="103">
        <f t="shared" ref="E25" si="11">E23+7</f>
        <v>45760</v>
      </c>
      <c r="F25" s="103">
        <f t="shared" ref="E25:L25" si="12">F23+7</f>
        <v>45769</v>
      </c>
      <c r="G25" s="103">
        <f t="shared" si="12"/>
        <v>45771</v>
      </c>
      <c r="H25" s="114">
        <f t="shared" si="12"/>
        <v>45774</v>
      </c>
      <c r="I25" s="114">
        <f t="shared" si="12"/>
        <v>45776</v>
      </c>
      <c r="J25" s="114">
        <f t="shared" si="12"/>
        <v>45778</v>
      </c>
      <c r="K25" s="103">
        <f t="shared" si="12"/>
        <v>45779</v>
      </c>
      <c r="L25" s="114">
        <f t="shared" si="12"/>
        <v>45782</v>
      </c>
      <c r="M25" s="90"/>
      <c r="N25" s="90"/>
      <c r="P25" s="107" t="s">
        <v>112</v>
      </c>
      <c r="Q25" s="83" t="s">
        <v>170</v>
      </c>
      <c r="R25" s="83" t="s">
        <v>171</v>
      </c>
      <c r="S25" s="87"/>
      <c r="U25" s="91"/>
      <c r="V25" s="91"/>
    </row>
    <row r="26" spans="1:22" ht="21.2" customHeight="1">
      <c r="A26" s="46" t="s">
        <v>110</v>
      </c>
      <c r="B26" s="46">
        <f t="shared" si="3"/>
        <v>45750</v>
      </c>
      <c r="C26" s="46">
        <f t="shared" si="0"/>
        <v>45756</v>
      </c>
      <c r="D26" s="104"/>
      <c r="E26" s="104"/>
      <c r="F26" s="104"/>
      <c r="G26" s="104"/>
      <c r="H26" s="115"/>
      <c r="I26" s="115"/>
      <c r="J26" s="115"/>
      <c r="K26" s="104"/>
      <c r="L26" s="115"/>
      <c r="M26" s="90"/>
      <c r="N26" s="90"/>
      <c r="P26" s="107" t="s">
        <v>115</v>
      </c>
      <c r="Q26" s="83" t="s">
        <v>170</v>
      </c>
      <c r="R26" s="83" t="s">
        <v>171</v>
      </c>
      <c r="S26" s="87"/>
      <c r="U26" s="91"/>
      <c r="V26" s="91"/>
    </row>
    <row r="27" spans="1:22" ht="21.2" customHeight="1">
      <c r="A27" s="92"/>
      <c r="B27" s="93"/>
      <c r="C27" s="94"/>
      <c r="D27" s="94"/>
      <c r="M27" s="90"/>
      <c r="N27" s="90"/>
      <c r="P27" s="108" t="s">
        <v>172</v>
      </c>
      <c r="Q27" s="83" t="s">
        <v>170</v>
      </c>
      <c r="R27" s="83" t="s">
        <v>171</v>
      </c>
      <c r="S27" s="106"/>
      <c r="U27" s="91"/>
      <c r="V27" s="91"/>
    </row>
    <row r="28" spans="1:22" s="87" customFormat="1" ht="21.2" customHeight="1">
      <c r="A28" s="63" t="s">
        <v>30</v>
      </c>
      <c r="B28" s="63"/>
      <c r="C28" s="64"/>
      <c r="D28" s="49"/>
      <c r="E28" s="49"/>
      <c r="F28" s="63"/>
      <c r="G28" s="65"/>
      <c r="H28" s="49"/>
      <c r="I28" s="66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s="87" customFormat="1" ht="21.2" customHeight="1">
      <c r="A29" s="67" t="s">
        <v>31</v>
      </c>
      <c r="B29" s="67"/>
      <c r="C29" s="64"/>
      <c r="D29" s="49"/>
      <c r="E29" s="49"/>
      <c r="F29" s="67"/>
      <c r="G29" s="65"/>
      <c r="H29" s="49"/>
      <c r="I29" s="66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21.2" customHeight="1">
      <c r="A30" s="49"/>
      <c r="B30" s="49"/>
      <c r="C30" s="49"/>
      <c r="D30" s="14"/>
      <c r="E30" s="15"/>
      <c r="F30" s="15"/>
      <c r="G30" s="15"/>
      <c r="H30" s="15"/>
      <c r="I30" s="13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21.2" customHeight="1">
      <c r="A31" s="53" t="s">
        <v>32</v>
      </c>
      <c r="B31" s="53"/>
      <c r="C31" s="54"/>
      <c r="D31" s="54"/>
      <c r="E31" s="54"/>
      <c r="F31" s="54"/>
      <c r="G31" s="54"/>
      <c r="H31" s="54"/>
      <c r="I31" s="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21.2" customHeight="1">
      <c r="A32" s="55" t="s">
        <v>33</v>
      </c>
      <c r="B32" s="54"/>
      <c r="C32" s="54"/>
      <c r="D32" s="54" t="s">
        <v>34</v>
      </c>
      <c r="E32" s="54"/>
      <c r="F32" s="54"/>
      <c r="G32" s="54"/>
      <c r="H32" s="54"/>
      <c r="I32" s="3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21.2" customHeight="1">
      <c r="A33" s="54" t="s">
        <v>35</v>
      </c>
      <c r="B33" s="54"/>
      <c r="C33" s="54"/>
      <c r="D33" s="56" t="s">
        <v>36</v>
      </c>
      <c r="E33" s="54"/>
      <c r="F33" s="54"/>
      <c r="G33" s="54"/>
      <c r="H33" s="54"/>
      <c r="I33" s="3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21.2" customHeight="1">
      <c r="A34" s="54" t="s">
        <v>37</v>
      </c>
      <c r="B34" s="54"/>
      <c r="C34" s="57"/>
      <c r="D34" s="56" t="s">
        <v>38</v>
      </c>
      <c r="E34" s="57"/>
      <c r="F34" s="57"/>
      <c r="G34" s="57"/>
      <c r="H34" s="57"/>
      <c r="I34" s="3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21.2" customHeight="1">
      <c r="A35" s="54" t="s">
        <v>39</v>
      </c>
      <c r="B35" s="54"/>
      <c r="C35" s="57"/>
      <c r="D35" s="58" t="s">
        <v>40</v>
      </c>
      <c r="E35" s="57"/>
      <c r="F35" s="57"/>
      <c r="G35" s="57"/>
      <c r="H35" s="57"/>
      <c r="I35" s="3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21.2" customHeight="1">
      <c r="A36" s="54" t="s">
        <v>41</v>
      </c>
      <c r="B36" s="54"/>
      <c r="C36" s="54"/>
      <c r="D36" s="58" t="s">
        <v>42</v>
      </c>
      <c r="E36" s="54"/>
      <c r="F36" s="54"/>
      <c r="G36" s="54"/>
      <c r="H36" s="54"/>
      <c r="I36" s="3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21.2" customHeight="1">
      <c r="A37" s="59"/>
      <c r="B37" s="59"/>
      <c r="C37" s="54"/>
      <c r="D37" s="54"/>
      <c r="E37" s="54"/>
      <c r="F37" s="54"/>
      <c r="G37" s="54"/>
      <c r="H37" s="54"/>
      <c r="I37" s="3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21.2" customHeight="1">
      <c r="A38" s="55" t="s">
        <v>43</v>
      </c>
      <c r="B38" s="54"/>
      <c r="C38" s="54"/>
      <c r="D38" s="54" t="s">
        <v>34</v>
      </c>
      <c r="E38" s="54"/>
      <c r="F38" s="54"/>
      <c r="G38" s="54"/>
      <c r="H38" s="54"/>
      <c r="I38" s="3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21.2" customHeight="1">
      <c r="A39" s="54" t="s">
        <v>44</v>
      </c>
      <c r="B39" s="54"/>
      <c r="C39" s="54"/>
      <c r="D39" s="56" t="s">
        <v>45</v>
      </c>
      <c r="E39" s="54"/>
      <c r="F39" s="57"/>
      <c r="G39" s="57"/>
      <c r="H39" s="57"/>
      <c r="I39" s="3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21.2" customHeight="1">
      <c r="A40" s="54" t="s">
        <v>46</v>
      </c>
      <c r="B40" s="54"/>
      <c r="C40" s="57"/>
      <c r="D40" s="56" t="s">
        <v>47</v>
      </c>
      <c r="E40" s="57"/>
      <c r="F40" s="54"/>
      <c r="G40" s="54"/>
      <c r="H40" s="54"/>
      <c r="I40" s="3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21.2" customHeight="1">
      <c r="A41" s="54" t="s">
        <v>48</v>
      </c>
      <c r="B41" s="54"/>
      <c r="C41" s="57"/>
      <c r="D41" s="56" t="s">
        <v>49</v>
      </c>
      <c r="E41" s="57"/>
      <c r="F41" s="54"/>
      <c r="G41" s="54"/>
      <c r="H41" s="54"/>
      <c r="I41" s="3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>
      <c r="A42" s="54" t="s">
        <v>50</v>
      </c>
      <c r="B42" s="54"/>
      <c r="C42" s="54"/>
      <c r="D42" s="56" t="s">
        <v>51</v>
      </c>
      <c r="E42" s="54"/>
      <c r="F42" s="54"/>
      <c r="G42" s="54"/>
      <c r="H42" s="54"/>
      <c r="I42" s="3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>
      <c r="A43" s="54" t="s">
        <v>52</v>
      </c>
      <c r="B43" s="59"/>
      <c r="C43" s="54"/>
      <c r="D43" s="54"/>
      <c r="E43" s="54"/>
      <c r="F43" s="54"/>
      <c r="G43" s="54"/>
      <c r="H43" s="54"/>
      <c r="I43" s="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t="16.5">
      <c r="A44" s="96"/>
      <c r="B44" s="97"/>
      <c r="C44" s="97"/>
      <c r="D44" s="97"/>
    </row>
    <row r="45" spans="1:22" ht="16.5">
      <c r="A45" s="96"/>
      <c r="B45" s="97"/>
      <c r="C45" s="97"/>
      <c r="D45" s="97"/>
    </row>
    <row r="46" spans="1:22" ht="16.5">
      <c r="A46" s="96"/>
      <c r="B46" s="97"/>
      <c r="C46" s="97"/>
      <c r="D46" s="97"/>
    </row>
    <row r="47" spans="1:22" ht="21.2" customHeight="1">
      <c r="A47" s="96"/>
      <c r="B47" s="97"/>
      <c r="C47" s="97"/>
      <c r="D47" s="97"/>
    </row>
    <row r="48" spans="1:22" ht="21.2" customHeight="1">
      <c r="A48" s="96"/>
      <c r="B48" s="97"/>
      <c r="C48" s="97"/>
      <c r="D48" s="97"/>
    </row>
    <row r="49" spans="1:4" ht="21.2" customHeight="1">
      <c r="A49" s="96"/>
      <c r="B49" s="97"/>
      <c r="C49" s="97"/>
      <c r="D49" s="97"/>
    </row>
    <row r="50" spans="1:4" ht="21.2" customHeight="1">
      <c r="A50" s="96"/>
      <c r="B50" s="97"/>
      <c r="C50" s="97"/>
      <c r="D50" s="97"/>
    </row>
    <row r="51" spans="1:4" ht="21.2" customHeight="1">
      <c r="A51" s="96"/>
      <c r="B51" s="97"/>
      <c r="C51" s="97"/>
      <c r="D51" s="97"/>
    </row>
    <row r="52" spans="1:4" ht="21.2" customHeight="1">
      <c r="A52" s="96"/>
      <c r="B52" s="97"/>
      <c r="C52" s="97"/>
      <c r="D52" s="97"/>
    </row>
    <row r="53" spans="1:4" ht="21.2" customHeight="1">
      <c r="A53" s="96"/>
      <c r="B53" s="97"/>
      <c r="C53" s="97"/>
      <c r="D53" s="97"/>
    </row>
    <row r="54" spans="1:4" ht="21.2" customHeight="1">
      <c r="A54" s="96"/>
      <c r="B54" s="97"/>
      <c r="C54" s="97"/>
      <c r="D54" s="97"/>
    </row>
    <row r="55" spans="1:4" ht="21.2" customHeight="1"/>
    <row r="56" spans="1:4" ht="21.2" customHeight="1"/>
    <row r="57" spans="1:4" ht="21.2" customHeight="1"/>
    <row r="58" spans="1:4" ht="21.2" customHeight="1"/>
  </sheetData>
  <mergeCells count="63">
    <mergeCell ref="D15:D16"/>
    <mergeCell ref="E15:E16"/>
    <mergeCell ref="F15:F16"/>
    <mergeCell ref="G15:G16"/>
    <mergeCell ref="J15:J16"/>
    <mergeCell ref="H15:H16"/>
    <mergeCell ref="I15:I16"/>
    <mergeCell ref="D19:D20"/>
    <mergeCell ref="E19:E20"/>
    <mergeCell ref="F19:F20"/>
    <mergeCell ref="G19:G20"/>
    <mergeCell ref="J19:J20"/>
    <mergeCell ref="H19:H20"/>
    <mergeCell ref="I19:I20"/>
    <mergeCell ref="D17:D18"/>
    <mergeCell ref="E17:E18"/>
    <mergeCell ref="F17:F18"/>
    <mergeCell ref="G17:G18"/>
    <mergeCell ref="J17:J18"/>
    <mergeCell ref="H17:H18"/>
    <mergeCell ref="I17:I18"/>
    <mergeCell ref="D13:D14"/>
    <mergeCell ref="E13:E14"/>
    <mergeCell ref="F13:F14"/>
    <mergeCell ref="G13:G14"/>
    <mergeCell ref="J13:J14"/>
    <mergeCell ref="H13:H14"/>
    <mergeCell ref="I13:I14"/>
    <mergeCell ref="D23:D24"/>
    <mergeCell ref="E23:E24"/>
    <mergeCell ref="F23:F24"/>
    <mergeCell ref="G23:G24"/>
    <mergeCell ref="J23:J24"/>
    <mergeCell ref="H23:H24"/>
    <mergeCell ref="I23:I24"/>
    <mergeCell ref="D21:D22"/>
    <mergeCell ref="E21:E22"/>
    <mergeCell ref="F21:F22"/>
    <mergeCell ref="G21:G22"/>
    <mergeCell ref="J21:J22"/>
    <mergeCell ref="H21:H22"/>
    <mergeCell ref="I21:I22"/>
    <mergeCell ref="D25:D26"/>
    <mergeCell ref="E25:E26"/>
    <mergeCell ref="F25:F26"/>
    <mergeCell ref="G25:G26"/>
    <mergeCell ref="J25:J26"/>
    <mergeCell ref="H25:H26"/>
    <mergeCell ref="I25:I26"/>
    <mergeCell ref="L25:L26"/>
    <mergeCell ref="K13:K14"/>
    <mergeCell ref="L13:L14"/>
    <mergeCell ref="K15:K16"/>
    <mergeCell ref="L15:L16"/>
    <mergeCell ref="K17:K18"/>
    <mergeCell ref="L17:L18"/>
    <mergeCell ref="K19:K20"/>
    <mergeCell ref="L19:L20"/>
    <mergeCell ref="K21:K22"/>
    <mergeCell ref="L21:L22"/>
    <mergeCell ref="K23:K24"/>
    <mergeCell ref="L23:L24"/>
    <mergeCell ref="K25:K26"/>
  </mergeCells>
  <hyperlinks>
    <hyperlink ref="A29" r:id="rId1" xr:uid="{00E2C24C-C9FD-42EC-A378-08E9867845FB}"/>
  </hyperlinks>
  <pageMargins left="0.7" right="0.7" top="0.75" bottom="0.75" header="0.3" footer="0.3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8175-1605-4DEE-A78E-DD11041046FB}">
  <sheetPr>
    <tabColor theme="9" tint="0.39997558519241921"/>
  </sheetPr>
  <dimension ref="A1:K50"/>
  <sheetViews>
    <sheetView workbookViewId="0">
      <selection activeCell="F11" sqref="F11:F12"/>
    </sheetView>
  </sheetViews>
  <sheetFormatPr defaultColWidth="9.140625" defaultRowHeight="13.9"/>
  <cols>
    <col min="1" max="1" width="25.28515625" style="29" customWidth="1"/>
    <col min="2" max="2" width="8.42578125" style="42" customWidth="1"/>
    <col min="3" max="3" width="10.140625" style="29" customWidth="1"/>
    <col min="4" max="4" width="28.140625" style="29" customWidth="1"/>
    <col min="5" max="6" width="11.42578125" style="29" customWidth="1"/>
    <col min="7" max="7" width="9.42578125" style="29" customWidth="1"/>
    <col min="8" max="8" width="10.85546875" style="29" customWidth="1"/>
    <col min="9" max="11" width="9.42578125" style="29" customWidth="1"/>
    <col min="12" max="16384" width="9.140625" style="29"/>
  </cols>
  <sheetData>
    <row r="1" spans="1:11" s="38" customFormat="1" ht="18">
      <c r="A1" s="37"/>
      <c r="E1" s="39"/>
      <c r="F1" s="39"/>
    </row>
    <row r="2" spans="1:11" s="38" customFormat="1" ht="18">
      <c r="A2" s="37"/>
      <c r="E2" s="39"/>
      <c r="F2" s="39"/>
    </row>
    <row r="3" spans="1:11" s="38" customFormat="1">
      <c r="E3" s="39"/>
      <c r="F3" s="39"/>
    </row>
    <row r="4" spans="1:11" s="38" customFormat="1">
      <c r="E4" s="39"/>
      <c r="F4" s="39"/>
    </row>
    <row r="5" spans="1:11" s="38" customFormat="1">
      <c r="E5" s="39"/>
      <c r="F5" s="39"/>
    </row>
    <row r="6" spans="1:11" s="38" customFormat="1">
      <c r="E6" s="39"/>
      <c r="F6" s="39"/>
    </row>
    <row r="7" spans="1:11" s="38" customFormat="1">
      <c r="E7" s="39"/>
      <c r="F7" s="39"/>
    </row>
    <row r="8" spans="1:11" s="38" customFormat="1">
      <c r="A8" s="40" t="s">
        <v>173</v>
      </c>
      <c r="E8" s="41"/>
      <c r="F8" s="41"/>
    </row>
    <row r="9" spans="1:11" s="27" customFormat="1" ht="12.75">
      <c r="A9" s="130" t="s">
        <v>174</v>
      </c>
      <c r="B9" s="130" t="s">
        <v>175</v>
      </c>
      <c r="C9" s="130" t="s">
        <v>55</v>
      </c>
      <c r="D9" s="130" t="s">
        <v>176</v>
      </c>
      <c r="E9" s="133" t="s">
        <v>55</v>
      </c>
      <c r="F9" s="133" t="s">
        <v>177</v>
      </c>
      <c r="G9" s="133" t="s">
        <v>178</v>
      </c>
      <c r="H9" s="133" t="s">
        <v>179</v>
      </c>
      <c r="I9" s="133" t="s">
        <v>180</v>
      </c>
      <c r="J9" s="133" t="s">
        <v>181</v>
      </c>
      <c r="K9" s="133" t="s">
        <v>182</v>
      </c>
    </row>
    <row r="10" spans="1:11" s="27" customFormat="1" ht="12.75">
      <c r="A10" s="130"/>
      <c r="B10" s="130" t="s">
        <v>11</v>
      </c>
      <c r="C10" s="130" t="s">
        <v>12</v>
      </c>
      <c r="D10" s="130"/>
      <c r="E10" s="133" t="s">
        <v>11</v>
      </c>
      <c r="F10" s="133" t="s">
        <v>12</v>
      </c>
      <c r="G10" s="133" t="s">
        <v>12</v>
      </c>
      <c r="H10" s="133" t="s">
        <v>12</v>
      </c>
      <c r="I10" s="133" t="s">
        <v>12</v>
      </c>
      <c r="J10" s="133" t="s">
        <v>12</v>
      </c>
      <c r="K10" s="133" t="s">
        <v>12</v>
      </c>
    </row>
    <row r="11" spans="1:11" ht="12.75">
      <c r="A11" s="130" t="s">
        <v>121</v>
      </c>
      <c r="B11" s="131">
        <v>45701</v>
      </c>
      <c r="C11" s="131">
        <f>+B11+6</f>
        <v>45707</v>
      </c>
      <c r="D11" s="126" t="s">
        <v>183</v>
      </c>
      <c r="E11" s="127">
        <v>45713</v>
      </c>
      <c r="F11" s="127">
        <f>E11+22</f>
        <v>45735</v>
      </c>
      <c r="G11" s="127">
        <f>E11+24</f>
        <v>45737</v>
      </c>
      <c r="H11" s="127">
        <f>E11+26</f>
        <v>45739</v>
      </c>
      <c r="I11" s="127">
        <f>E11+30</f>
        <v>45743</v>
      </c>
      <c r="J11" s="127">
        <f>E11+32</f>
        <v>45745</v>
      </c>
      <c r="K11" s="127">
        <f>E11+38</f>
        <v>45751</v>
      </c>
    </row>
    <row r="12" spans="1:11" ht="12.75">
      <c r="A12" s="130" t="s">
        <v>123</v>
      </c>
      <c r="B12" s="131">
        <v>45706</v>
      </c>
      <c r="C12" s="131">
        <f>+B12+5</f>
        <v>45711</v>
      </c>
      <c r="D12" s="128"/>
      <c r="E12" s="129"/>
      <c r="F12" s="129"/>
      <c r="G12" s="129"/>
      <c r="H12" s="129"/>
      <c r="I12" s="129"/>
      <c r="J12" s="129"/>
      <c r="K12" s="129"/>
    </row>
    <row r="13" spans="1:11" ht="12.75">
      <c r="A13" s="130" t="s">
        <v>58</v>
      </c>
      <c r="B13" s="132">
        <f>B11+7</f>
        <v>45708</v>
      </c>
      <c r="C13" s="132">
        <f t="shared" ref="C13:C26" si="0">C11+7</f>
        <v>45714</v>
      </c>
      <c r="D13" s="126" t="s">
        <v>184</v>
      </c>
      <c r="E13" s="127">
        <f t="shared" ref="E13" si="1">E11+7</f>
        <v>45720</v>
      </c>
      <c r="F13" s="127">
        <f t="shared" ref="F13" si="2">E13+22</f>
        <v>45742</v>
      </c>
      <c r="G13" s="127">
        <f t="shared" ref="G13:G26" si="3">E13+24</f>
        <v>45744</v>
      </c>
      <c r="H13" s="127">
        <f t="shared" ref="H13:H26" si="4">E13+26</f>
        <v>45746</v>
      </c>
      <c r="I13" s="127">
        <f t="shared" ref="I13:I26" si="5">E13+30</f>
        <v>45750</v>
      </c>
      <c r="J13" s="127">
        <f t="shared" ref="J13:J26" si="6">E13+32</f>
        <v>45752</v>
      </c>
      <c r="K13" s="127">
        <f t="shared" ref="K13:K26" si="7">E13+38</f>
        <v>45758</v>
      </c>
    </row>
    <row r="14" spans="1:11" ht="12.75">
      <c r="A14" s="130" t="s">
        <v>60</v>
      </c>
      <c r="B14" s="131">
        <f>B12+7</f>
        <v>45713</v>
      </c>
      <c r="C14" s="131">
        <f t="shared" si="0"/>
        <v>45718</v>
      </c>
      <c r="D14" s="128"/>
      <c r="E14" s="129"/>
      <c r="F14" s="129"/>
      <c r="G14" s="129"/>
      <c r="H14" s="129"/>
      <c r="I14" s="129"/>
      <c r="J14" s="129"/>
      <c r="K14" s="129"/>
    </row>
    <row r="15" spans="1:11" ht="12.75">
      <c r="A15" s="130" t="s">
        <v>66</v>
      </c>
      <c r="B15" s="132">
        <f t="shared" ref="B15:B26" si="8">B13+7</f>
        <v>45715</v>
      </c>
      <c r="C15" s="132">
        <f t="shared" si="0"/>
        <v>45721</v>
      </c>
      <c r="D15" s="126" t="s">
        <v>185</v>
      </c>
      <c r="E15" s="127">
        <f t="shared" ref="E15" si="9">E13+7</f>
        <v>45727</v>
      </c>
      <c r="F15" s="127">
        <f t="shared" ref="F15" si="10">E15+22</f>
        <v>45749</v>
      </c>
      <c r="G15" s="127">
        <f t="shared" ref="G15:G26" si="11">E15+24</f>
        <v>45751</v>
      </c>
      <c r="H15" s="127">
        <f t="shared" ref="H15:H26" si="12">E15+26</f>
        <v>45753</v>
      </c>
      <c r="I15" s="127">
        <f t="shared" ref="I15:I26" si="13">E15+30</f>
        <v>45757</v>
      </c>
      <c r="J15" s="127">
        <f t="shared" ref="J15:J26" si="14">E15+32</f>
        <v>45759</v>
      </c>
      <c r="K15" s="127">
        <f t="shared" ref="K15:K26" si="15">E15+38</f>
        <v>45765</v>
      </c>
    </row>
    <row r="16" spans="1:11" ht="12.75">
      <c r="A16" s="130" t="s">
        <v>68</v>
      </c>
      <c r="B16" s="131">
        <f t="shared" si="8"/>
        <v>45720</v>
      </c>
      <c r="C16" s="131">
        <f t="shared" si="0"/>
        <v>45725</v>
      </c>
      <c r="D16" s="128"/>
      <c r="E16" s="129"/>
      <c r="F16" s="129"/>
      <c r="G16" s="129"/>
      <c r="H16" s="129"/>
      <c r="I16" s="129"/>
      <c r="J16" s="129"/>
      <c r="K16" s="129"/>
    </row>
    <row r="17" spans="1:11" ht="12.75">
      <c r="A17" s="130" t="s">
        <v>74</v>
      </c>
      <c r="B17" s="132">
        <f t="shared" si="8"/>
        <v>45722</v>
      </c>
      <c r="C17" s="132">
        <f t="shared" si="0"/>
        <v>45728</v>
      </c>
      <c r="D17" s="126" t="s">
        <v>186</v>
      </c>
      <c r="E17" s="127">
        <f t="shared" ref="E17" si="16">E15+7</f>
        <v>45734</v>
      </c>
      <c r="F17" s="127">
        <f t="shared" ref="F17" si="17">E17+22</f>
        <v>45756</v>
      </c>
      <c r="G17" s="127">
        <f t="shared" ref="G17:G26" si="18">E17+24</f>
        <v>45758</v>
      </c>
      <c r="H17" s="127">
        <f t="shared" ref="H17:H26" si="19">E17+26</f>
        <v>45760</v>
      </c>
      <c r="I17" s="127">
        <f t="shared" ref="I17:I26" si="20">E17+30</f>
        <v>45764</v>
      </c>
      <c r="J17" s="127">
        <f t="shared" ref="J17:J26" si="21">E17+32</f>
        <v>45766</v>
      </c>
      <c r="K17" s="127">
        <f t="shared" ref="K17:K26" si="22">E17+38</f>
        <v>45772</v>
      </c>
    </row>
    <row r="18" spans="1:11" ht="12.75">
      <c r="A18" s="130" t="s">
        <v>79</v>
      </c>
      <c r="B18" s="131">
        <f t="shared" si="8"/>
        <v>45727</v>
      </c>
      <c r="C18" s="131">
        <f t="shared" si="0"/>
        <v>45732</v>
      </c>
      <c r="D18" s="128"/>
      <c r="E18" s="129"/>
      <c r="F18" s="129"/>
      <c r="G18" s="129"/>
      <c r="H18" s="129"/>
      <c r="I18" s="129"/>
      <c r="J18" s="129"/>
      <c r="K18" s="129"/>
    </row>
    <row r="19" spans="1:11" ht="12.75">
      <c r="A19" s="130" t="s">
        <v>85</v>
      </c>
      <c r="B19" s="132">
        <f t="shared" si="8"/>
        <v>45729</v>
      </c>
      <c r="C19" s="132">
        <f t="shared" si="0"/>
        <v>45735</v>
      </c>
      <c r="D19" s="126" t="s">
        <v>187</v>
      </c>
      <c r="E19" s="127">
        <f t="shared" ref="E19" si="23">E17+7</f>
        <v>45741</v>
      </c>
      <c r="F19" s="127">
        <f t="shared" ref="F19" si="24">E19+22</f>
        <v>45763</v>
      </c>
      <c r="G19" s="127">
        <f t="shared" ref="G19:G26" si="25">E19+24</f>
        <v>45765</v>
      </c>
      <c r="H19" s="127">
        <f t="shared" ref="H19:H26" si="26">E19+26</f>
        <v>45767</v>
      </c>
      <c r="I19" s="127">
        <f t="shared" ref="I19:I26" si="27">E19+30</f>
        <v>45771</v>
      </c>
      <c r="J19" s="127">
        <f t="shared" ref="J19:J26" si="28">E19+32</f>
        <v>45773</v>
      </c>
      <c r="K19" s="127">
        <f t="shared" ref="K19:K26" si="29">E19+38</f>
        <v>45779</v>
      </c>
    </row>
    <row r="20" spans="1:11" ht="12.75">
      <c r="A20" s="130" t="s">
        <v>91</v>
      </c>
      <c r="B20" s="131">
        <f t="shared" si="8"/>
        <v>45734</v>
      </c>
      <c r="C20" s="131">
        <f t="shared" si="0"/>
        <v>45739</v>
      </c>
      <c r="D20" s="128"/>
      <c r="E20" s="129"/>
      <c r="F20" s="129"/>
      <c r="G20" s="129"/>
      <c r="H20" s="129"/>
      <c r="I20" s="129"/>
      <c r="J20" s="129"/>
      <c r="K20" s="129"/>
    </row>
    <row r="21" spans="1:11" ht="12.75">
      <c r="A21" s="130" t="s">
        <v>95</v>
      </c>
      <c r="B21" s="132">
        <f t="shared" si="8"/>
        <v>45736</v>
      </c>
      <c r="C21" s="132">
        <f t="shared" si="0"/>
        <v>45742</v>
      </c>
      <c r="D21" s="126" t="s">
        <v>188</v>
      </c>
      <c r="E21" s="127">
        <f t="shared" ref="E21" si="30">E19+7</f>
        <v>45748</v>
      </c>
      <c r="F21" s="127">
        <f t="shared" ref="F21" si="31">E21+22</f>
        <v>45770</v>
      </c>
      <c r="G21" s="127">
        <f t="shared" ref="G21:G26" si="32">E21+24</f>
        <v>45772</v>
      </c>
      <c r="H21" s="127">
        <f t="shared" ref="H21:H26" si="33">E21+26</f>
        <v>45774</v>
      </c>
      <c r="I21" s="127">
        <f t="shared" ref="I21:I26" si="34">E21+30</f>
        <v>45778</v>
      </c>
      <c r="J21" s="127">
        <f t="shared" ref="J21:J26" si="35">E21+32</f>
        <v>45780</v>
      </c>
      <c r="K21" s="127">
        <f t="shared" ref="K21:K26" si="36">E21+38</f>
        <v>45786</v>
      </c>
    </row>
    <row r="22" spans="1:11" ht="12.75">
      <c r="A22" s="130" t="s">
        <v>99</v>
      </c>
      <c r="B22" s="131">
        <f t="shared" si="8"/>
        <v>45741</v>
      </c>
      <c r="C22" s="131">
        <f t="shared" si="0"/>
        <v>45746</v>
      </c>
      <c r="D22" s="128"/>
      <c r="E22" s="129"/>
      <c r="F22" s="129"/>
      <c r="G22" s="129"/>
      <c r="H22" s="129"/>
      <c r="I22" s="129"/>
      <c r="J22" s="129"/>
      <c r="K22" s="129"/>
    </row>
    <row r="23" spans="1:11" ht="12.75">
      <c r="A23" s="130" t="s">
        <v>104</v>
      </c>
      <c r="B23" s="132">
        <f t="shared" si="8"/>
        <v>45743</v>
      </c>
      <c r="C23" s="132">
        <f t="shared" si="0"/>
        <v>45749</v>
      </c>
      <c r="D23" s="126" t="s">
        <v>189</v>
      </c>
      <c r="E23" s="127">
        <f t="shared" ref="E23" si="37">E21+7</f>
        <v>45755</v>
      </c>
      <c r="F23" s="127">
        <f t="shared" ref="F23" si="38">E23+22</f>
        <v>45777</v>
      </c>
      <c r="G23" s="127">
        <f t="shared" ref="G23:G26" si="39">E23+24</f>
        <v>45779</v>
      </c>
      <c r="H23" s="127">
        <f t="shared" ref="H23:H26" si="40">E23+26</f>
        <v>45781</v>
      </c>
      <c r="I23" s="127">
        <f t="shared" ref="I23:I26" si="41">E23+30</f>
        <v>45785</v>
      </c>
      <c r="J23" s="127">
        <f t="shared" ref="J23:J26" si="42">E23+32</f>
        <v>45787</v>
      </c>
      <c r="K23" s="127">
        <f t="shared" ref="K23:K26" si="43">E23+38</f>
        <v>45793</v>
      </c>
    </row>
    <row r="24" spans="1:11" ht="12.75">
      <c r="A24" s="130" t="s">
        <v>106</v>
      </c>
      <c r="B24" s="131">
        <f t="shared" si="8"/>
        <v>45748</v>
      </c>
      <c r="C24" s="131">
        <f t="shared" si="0"/>
        <v>45753</v>
      </c>
      <c r="D24" s="128"/>
      <c r="E24" s="129"/>
      <c r="F24" s="129"/>
      <c r="G24" s="129"/>
      <c r="H24" s="129"/>
      <c r="I24" s="129"/>
      <c r="J24" s="129"/>
      <c r="K24" s="129"/>
    </row>
    <row r="25" spans="1:11" ht="12.75">
      <c r="A25" s="130" t="s">
        <v>110</v>
      </c>
      <c r="B25" s="132">
        <f t="shared" si="8"/>
        <v>45750</v>
      </c>
      <c r="C25" s="132">
        <f t="shared" si="0"/>
        <v>45756</v>
      </c>
      <c r="D25" s="126" t="s">
        <v>190</v>
      </c>
      <c r="E25" s="127">
        <f t="shared" ref="E25" si="44">E23+7</f>
        <v>45762</v>
      </c>
      <c r="F25" s="127">
        <f t="shared" ref="F25" si="45">E25+22</f>
        <v>45784</v>
      </c>
      <c r="G25" s="127">
        <f t="shared" ref="G25:G26" si="46">E25+24</f>
        <v>45786</v>
      </c>
      <c r="H25" s="127">
        <f t="shared" ref="H25:H26" si="47">E25+26</f>
        <v>45788</v>
      </c>
      <c r="I25" s="127">
        <f t="shared" ref="I25:I26" si="48">E25+30</f>
        <v>45792</v>
      </c>
      <c r="J25" s="127">
        <f t="shared" ref="J25:J26" si="49">E25+32</f>
        <v>45794</v>
      </c>
      <c r="K25" s="127">
        <f t="shared" ref="K25:K26" si="50">E25+38</f>
        <v>45800</v>
      </c>
    </row>
    <row r="26" spans="1:11" ht="23.25">
      <c r="A26" s="130" t="s">
        <v>129</v>
      </c>
      <c r="B26" s="131">
        <f t="shared" si="8"/>
        <v>45755</v>
      </c>
      <c r="C26" s="131">
        <f t="shared" si="0"/>
        <v>45760</v>
      </c>
      <c r="D26" s="128"/>
      <c r="E26" s="129"/>
      <c r="F26" s="129"/>
      <c r="G26" s="129"/>
      <c r="H26" s="129"/>
      <c r="I26" s="129"/>
      <c r="J26" s="129"/>
      <c r="K26" s="129"/>
    </row>
    <row r="27" spans="1:11" s="3" customFormat="1" ht="14.45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11" s="13" customFormat="1" ht="15">
      <c r="A28" s="63" t="s">
        <v>30</v>
      </c>
      <c r="B28" s="63"/>
      <c r="C28" s="64"/>
      <c r="D28" s="49"/>
      <c r="E28" s="49"/>
      <c r="F28" s="63"/>
      <c r="G28" s="65"/>
      <c r="H28" s="49"/>
      <c r="I28" s="66"/>
      <c r="J28" s="66"/>
      <c r="K28" s="66"/>
    </row>
    <row r="29" spans="1:11" s="3" customFormat="1" ht="15">
      <c r="A29" s="67" t="s">
        <v>31</v>
      </c>
      <c r="B29" s="67"/>
      <c r="C29" s="64"/>
      <c r="D29" s="49"/>
      <c r="E29" s="49"/>
      <c r="F29" s="67"/>
      <c r="G29" s="65"/>
      <c r="H29" s="49"/>
      <c r="I29" s="66"/>
      <c r="J29" s="66"/>
      <c r="K29" s="66"/>
    </row>
    <row r="30" spans="1:11" s="3" customFormat="1" ht="15">
      <c r="A30" s="49"/>
      <c r="B30" s="49"/>
      <c r="C30" s="49"/>
      <c r="D30" s="14"/>
      <c r="E30" s="15"/>
      <c r="F30" s="15"/>
      <c r="G30" s="15"/>
      <c r="H30" s="15"/>
      <c r="I30" s="13"/>
      <c r="J30" s="13"/>
      <c r="K30" s="13"/>
    </row>
    <row r="31" spans="1:11" s="87" customFormat="1" ht="15" customHeight="1">
      <c r="A31" s="53" t="s">
        <v>32</v>
      </c>
      <c r="B31" s="53"/>
      <c r="C31" s="54"/>
      <c r="D31" s="54"/>
      <c r="E31" s="54"/>
      <c r="F31" s="54"/>
      <c r="G31" s="54"/>
      <c r="H31" s="54"/>
      <c r="I31" s="3"/>
      <c r="J31" s="3"/>
      <c r="K31" s="3"/>
    </row>
    <row r="32" spans="1:11" s="87" customFormat="1" ht="15" customHeight="1">
      <c r="A32" s="55" t="s">
        <v>33</v>
      </c>
      <c r="B32" s="54"/>
      <c r="C32" s="54"/>
      <c r="D32" s="54" t="s">
        <v>34</v>
      </c>
      <c r="E32" s="54"/>
      <c r="F32" s="54"/>
      <c r="G32" s="54"/>
      <c r="H32" s="54"/>
      <c r="I32" s="3"/>
      <c r="J32" s="3"/>
      <c r="K32" s="3"/>
    </row>
    <row r="33" spans="1:8" s="3" customFormat="1" ht="15">
      <c r="A33" s="54" t="s">
        <v>35</v>
      </c>
      <c r="B33" s="54"/>
      <c r="C33" s="54"/>
      <c r="D33" s="56" t="s">
        <v>36</v>
      </c>
      <c r="E33" s="54"/>
      <c r="F33" s="54"/>
      <c r="G33" s="54"/>
      <c r="H33" s="54"/>
    </row>
    <row r="34" spans="1:8" s="3" customFormat="1" ht="15">
      <c r="A34" s="54" t="s">
        <v>37</v>
      </c>
      <c r="B34" s="54"/>
      <c r="C34" s="57"/>
      <c r="D34" s="56" t="s">
        <v>38</v>
      </c>
      <c r="E34" s="57"/>
      <c r="F34" s="57"/>
      <c r="G34" s="57"/>
      <c r="H34" s="57"/>
    </row>
    <row r="35" spans="1:8" s="3" customFormat="1" ht="15">
      <c r="A35" s="54" t="s">
        <v>39</v>
      </c>
      <c r="B35" s="54"/>
      <c r="C35" s="57"/>
      <c r="D35" s="58" t="s">
        <v>40</v>
      </c>
      <c r="E35" s="57"/>
      <c r="F35" s="57"/>
      <c r="G35" s="57"/>
      <c r="H35" s="57"/>
    </row>
    <row r="36" spans="1:8" s="3" customFormat="1" ht="15">
      <c r="A36" s="54" t="s">
        <v>41</v>
      </c>
      <c r="B36" s="54"/>
      <c r="C36" s="54"/>
      <c r="D36" s="58" t="s">
        <v>42</v>
      </c>
      <c r="E36" s="54"/>
      <c r="F36" s="54"/>
      <c r="G36" s="54"/>
      <c r="H36" s="54"/>
    </row>
    <row r="37" spans="1:8" s="3" customFormat="1" ht="15">
      <c r="A37" s="59"/>
      <c r="B37" s="59"/>
      <c r="C37" s="54"/>
      <c r="D37" s="54"/>
      <c r="E37" s="54"/>
      <c r="F37" s="54"/>
      <c r="G37" s="54"/>
      <c r="H37" s="54"/>
    </row>
    <row r="38" spans="1:8" s="3" customFormat="1" ht="15">
      <c r="A38" s="55" t="s">
        <v>43</v>
      </c>
      <c r="B38" s="54"/>
      <c r="C38" s="54"/>
      <c r="D38" s="54" t="s">
        <v>34</v>
      </c>
      <c r="E38" s="54"/>
      <c r="F38" s="54"/>
      <c r="G38" s="54"/>
      <c r="H38" s="54"/>
    </row>
    <row r="39" spans="1:8" s="3" customFormat="1" ht="15">
      <c r="A39" s="54" t="s">
        <v>44</v>
      </c>
      <c r="B39" s="54"/>
      <c r="C39" s="54"/>
      <c r="D39" s="56" t="s">
        <v>45</v>
      </c>
      <c r="E39" s="54"/>
      <c r="F39" s="57"/>
      <c r="G39" s="57"/>
      <c r="H39" s="57"/>
    </row>
    <row r="40" spans="1:8" s="3" customFormat="1" ht="15">
      <c r="A40" s="54" t="s">
        <v>46</v>
      </c>
      <c r="B40" s="54"/>
      <c r="C40" s="57"/>
      <c r="D40" s="56" t="s">
        <v>47</v>
      </c>
      <c r="E40" s="57"/>
      <c r="F40" s="54"/>
      <c r="G40" s="54"/>
      <c r="H40" s="54"/>
    </row>
    <row r="41" spans="1:8" s="3" customFormat="1" ht="15">
      <c r="A41" s="54" t="s">
        <v>48</v>
      </c>
      <c r="B41" s="54"/>
      <c r="C41" s="57"/>
      <c r="D41" s="56" t="s">
        <v>49</v>
      </c>
      <c r="E41" s="57"/>
      <c r="F41" s="54"/>
      <c r="G41" s="54"/>
      <c r="H41" s="54"/>
    </row>
    <row r="42" spans="1:8" s="3" customFormat="1" ht="15">
      <c r="A42" s="54" t="s">
        <v>50</v>
      </c>
      <c r="B42" s="54"/>
      <c r="C42" s="54"/>
      <c r="D42" s="56" t="s">
        <v>51</v>
      </c>
      <c r="E42" s="54"/>
      <c r="F42" s="54"/>
      <c r="G42" s="54"/>
      <c r="H42" s="54"/>
    </row>
    <row r="43" spans="1:8" s="3" customFormat="1" ht="15">
      <c r="A43" s="54" t="s">
        <v>52</v>
      </c>
      <c r="B43" s="59"/>
      <c r="C43" s="54"/>
      <c r="D43" s="54"/>
      <c r="E43" s="54"/>
      <c r="F43" s="54"/>
      <c r="G43" s="54"/>
      <c r="H43" s="54"/>
    </row>
    <row r="44" spans="1:8" ht="12.75">
      <c r="A44" s="54"/>
      <c r="B44" s="54"/>
      <c r="C44" s="54"/>
      <c r="D44" s="56"/>
    </row>
    <row r="45" spans="1:8" ht="12.75">
      <c r="A45" s="54"/>
      <c r="B45" s="59"/>
      <c r="C45" s="54"/>
      <c r="D45" s="54"/>
    </row>
    <row r="46" spans="1:8" ht="12.75">
      <c r="A46" s="54"/>
    </row>
    <row r="47" spans="1:8" ht="12.75">
      <c r="A47" s="95"/>
    </row>
    <row r="48" spans="1:8" ht="12.75">
      <c r="A48" s="95"/>
    </row>
    <row r="49" spans="1:1" ht="12.75">
      <c r="A49" s="68"/>
    </row>
    <row r="50" spans="1:1" ht="12.75">
      <c r="A50" s="53"/>
    </row>
  </sheetData>
  <mergeCells count="64">
    <mergeCell ref="J25:J26"/>
    <mergeCell ref="K25:K26"/>
    <mergeCell ref="H25:H26"/>
    <mergeCell ref="I25:I26"/>
    <mergeCell ref="H23:H24"/>
    <mergeCell ref="D25:D26"/>
    <mergeCell ref="E25:E26"/>
    <mergeCell ref="F25:F26"/>
    <mergeCell ref="G25:G26"/>
    <mergeCell ref="D23:D24"/>
    <mergeCell ref="E23:E24"/>
    <mergeCell ref="F23:F24"/>
    <mergeCell ref="G23:G24"/>
    <mergeCell ref="D19:D20"/>
    <mergeCell ref="E19:E20"/>
    <mergeCell ref="I23:I24"/>
    <mergeCell ref="J23:J24"/>
    <mergeCell ref="K23:K24"/>
    <mergeCell ref="K19:K20"/>
    <mergeCell ref="D21:D22"/>
    <mergeCell ref="E21:E22"/>
    <mergeCell ref="F21:F22"/>
    <mergeCell ref="G21:G22"/>
    <mergeCell ref="H21:H22"/>
    <mergeCell ref="I21:I22"/>
    <mergeCell ref="J21:J22"/>
    <mergeCell ref="K21:K22"/>
    <mergeCell ref="F19:F20"/>
    <mergeCell ref="G19:G20"/>
    <mergeCell ref="H19:H20"/>
    <mergeCell ref="I19:I20"/>
    <mergeCell ref="J19:J20"/>
    <mergeCell ref="K15:K16"/>
    <mergeCell ref="D17:D18"/>
    <mergeCell ref="E17:E18"/>
    <mergeCell ref="F17:F18"/>
    <mergeCell ref="G17:G18"/>
    <mergeCell ref="H17:H18"/>
    <mergeCell ref="I17:I18"/>
    <mergeCell ref="J17:J18"/>
    <mergeCell ref="K17:K18"/>
    <mergeCell ref="D15:D16"/>
    <mergeCell ref="E15:E16"/>
    <mergeCell ref="F15:F16"/>
    <mergeCell ref="G15:G16"/>
    <mergeCell ref="H15:H16"/>
    <mergeCell ref="H11:H12"/>
    <mergeCell ref="I11:I12"/>
    <mergeCell ref="J11:J12"/>
    <mergeCell ref="I15:I16"/>
    <mergeCell ref="J15:J16"/>
    <mergeCell ref="K11:K12"/>
    <mergeCell ref="D13:D14"/>
    <mergeCell ref="E13:E14"/>
    <mergeCell ref="F13:F14"/>
    <mergeCell ref="G13:G14"/>
    <mergeCell ref="H13:H14"/>
    <mergeCell ref="I13:I14"/>
    <mergeCell ref="J13:J14"/>
    <mergeCell ref="K13:K14"/>
    <mergeCell ref="D11:D12"/>
    <mergeCell ref="E11:E12"/>
    <mergeCell ref="F11:F12"/>
    <mergeCell ref="G11:G12"/>
  </mergeCells>
  <hyperlinks>
    <hyperlink ref="A29" r:id="rId1" xr:uid="{5D13456E-B432-4782-A133-A2875A40429F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B1E3F-9455-43F5-83BD-25EFFD0A5A72}">
  <sheetPr>
    <tabColor theme="9" tint="0.39997558519241921"/>
  </sheetPr>
  <dimension ref="A1:J50"/>
  <sheetViews>
    <sheetView workbookViewId="0">
      <selection activeCell="J23" sqref="A9:J24"/>
    </sheetView>
  </sheetViews>
  <sheetFormatPr defaultColWidth="9.140625" defaultRowHeight="13.9"/>
  <cols>
    <col min="1" max="1" width="25.28515625" style="29" customWidth="1"/>
    <col min="2" max="2" width="8.42578125" style="42" customWidth="1"/>
    <col min="3" max="3" width="10.140625" style="29" customWidth="1"/>
    <col min="4" max="4" width="24.42578125" style="29" customWidth="1"/>
    <col min="5" max="6" width="11.42578125" style="29" customWidth="1"/>
    <col min="7" max="8" width="9.42578125" style="29" customWidth="1"/>
    <col min="9" max="9" width="10.85546875" style="29" customWidth="1"/>
    <col min="10" max="10" width="9.42578125" style="29" customWidth="1"/>
    <col min="11" max="16384" width="9.140625" style="29"/>
  </cols>
  <sheetData>
    <row r="1" spans="1:10" s="38" customFormat="1" ht="18">
      <c r="A1" s="37"/>
      <c r="E1" s="39"/>
      <c r="F1" s="39"/>
    </row>
    <row r="2" spans="1:10" s="38" customFormat="1" ht="18">
      <c r="A2" s="37"/>
      <c r="E2" s="39"/>
      <c r="F2" s="39"/>
    </row>
    <row r="3" spans="1:10" s="38" customFormat="1">
      <c r="E3" s="39"/>
      <c r="F3" s="39"/>
    </row>
    <row r="4" spans="1:10" s="38" customFormat="1">
      <c r="E4" s="39"/>
      <c r="F4" s="39"/>
    </row>
    <row r="5" spans="1:10" s="38" customFormat="1">
      <c r="E5" s="39"/>
      <c r="F5" s="39"/>
    </row>
    <row r="6" spans="1:10" s="38" customFormat="1">
      <c r="E6" s="39"/>
      <c r="F6" s="39"/>
    </row>
    <row r="7" spans="1:10" s="38" customFormat="1">
      <c r="E7" s="39"/>
      <c r="F7" s="39"/>
    </row>
    <row r="8" spans="1:10" s="38" customFormat="1">
      <c r="A8" s="40" t="s">
        <v>173</v>
      </c>
      <c r="E8" s="41"/>
      <c r="F8" s="41"/>
    </row>
    <row r="9" spans="1:10" s="27" customFormat="1" ht="28.5">
      <c r="A9" s="134" t="s">
        <v>174</v>
      </c>
      <c r="B9" s="135" t="s">
        <v>175</v>
      </c>
      <c r="C9" s="135" t="s">
        <v>55</v>
      </c>
      <c r="D9" s="135" t="s">
        <v>176</v>
      </c>
      <c r="E9" s="136" t="s">
        <v>55</v>
      </c>
      <c r="F9" s="136" t="s">
        <v>177</v>
      </c>
      <c r="G9" s="136" t="s">
        <v>178</v>
      </c>
      <c r="H9" s="136" t="s">
        <v>182</v>
      </c>
      <c r="I9" s="136" t="s">
        <v>191</v>
      </c>
      <c r="J9" s="136" t="s">
        <v>179</v>
      </c>
    </row>
    <row r="10" spans="1:10" s="27" customFormat="1" ht="14.25">
      <c r="A10" s="135"/>
      <c r="B10" s="135" t="s">
        <v>11</v>
      </c>
      <c r="C10" s="135" t="s">
        <v>12</v>
      </c>
      <c r="D10" s="135"/>
      <c r="E10" s="136" t="s">
        <v>11</v>
      </c>
      <c r="F10" s="136" t="s">
        <v>12</v>
      </c>
      <c r="G10" s="136" t="s">
        <v>12</v>
      </c>
      <c r="H10" s="136" t="s">
        <v>12</v>
      </c>
      <c r="I10" s="136" t="s">
        <v>12</v>
      </c>
      <c r="J10" s="136" t="s">
        <v>12</v>
      </c>
    </row>
    <row r="11" spans="1:10" ht="14.25">
      <c r="A11" s="137" t="s">
        <v>123</v>
      </c>
      <c r="B11" s="137">
        <v>45706</v>
      </c>
      <c r="C11" s="137">
        <f>+B11+5</f>
        <v>45711</v>
      </c>
      <c r="D11" s="138" t="s">
        <v>192</v>
      </c>
      <c r="E11" s="139">
        <v>45719</v>
      </c>
      <c r="F11" s="139">
        <f>E11+22</f>
        <v>45741</v>
      </c>
      <c r="G11" s="139">
        <f>E11+24</f>
        <v>45743</v>
      </c>
      <c r="H11" s="139">
        <f>E11+27</f>
        <v>45746</v>
      </c>
      <c r="I11" s="139">
        <f>E11+28</f>
        <v>45747</v>
      </c>
      <c r="J11" s="139">
        <f>E11+30</f>
        <v>45749</v>
      </c>
    </row>
    <row r="12" spans="1:10" ht="14.25">
      <c r="A12" s="137" t="s">
        <v>58</v>
      </c>
      <c r="B12" s="137">
        <v>45708</v>
      </c>
      <c r="C12" s="137">
        <f>+B12+6</f>
        <v>45714</v>
      </c>
      <c r="D12" s="138"/>
      <c r="E12" s="139"/>
      <c r="F12" s="139"/>
      <c r="G12" s="139"/>
      <c r="H12" s="139"/>
      <c r="I12" s="139"/>
      <c r="J12" s="139"/>
    </row>
    <row r="13" spans="1:10" ht="14.25">
      <c r="A13" s="137" t="s">
        <v>60</v>
      </c>
      <c r="B13" s="140">
        <f>B11+7</f>
        <v>45713</v>
      </c>
      <c r="C13" s="140">
        <f t="shared" ref="C13:C24" si="0">C11+7</f>
        <v>45718</v>
      </c>
      <c r="D13" s="138" t="s">
        <v>193</v>
      </c>
      <c r="E13" s="139">
        <f t="shared" ref="E13" si="1">E11+7</f>
        <v>45726</v>
      </c>
      <c r="F13" s="139">
        <f t="shared" ref="F13" si="2">E13+22</f>
        <v>45748</v>
      </c>
      <c r="G13" s="139">
        <f t="shared" ref="G13:G24" si="3">E13+24</f>
        <v>45750</v>
      </c>
      <c r="H13" s="139">
        <f t="shared" ref="H13:H24" si="4">E13+27</f>
        <v>45753</v>
      </c>
      <c r="I13" s="139">
        <f t="shared" ref="I13:I24" si="5">E13+28</f>
        <v>45754</v>
      </c>
      <c r="J13" s="139">
        <f t="shared" ref="J13:J24" si="6">E13+30</f>
        <v>45756</v>
      </c>
    </row>
    <row r="14" spans="1:10" ht="14.25">
      <c r="A14" s="137" t="s">
        <v>66</v>
      </c>
      <c r="B14" s="137">
        <f>B12+7</f>
        <v>45715</v>
      </c>
      <c r="C14" s="137">
        <f t="shared" si="0"/>
        <v>45721</v>
      </c>
      <c r="D14" s="138"/>
      <c r="E14" s="139"/>
      <c r="F14" s="139"/>
      <c r="G14" s="139"/>
      <c r="H14" s="139"/>
      <c r="I14" s="139"/>
      <c r="J14" s="139"/>
    </row>
    <row r="15" spans="1:10" ht="14.25">
      <c r="A15" s="137" t="s">
        <v>68</v>
      </c>
      <c r="B15" s="140">
        <f t="shared" ref="B15:B24" si="7">B13+7</f>
        <v>45720</v>
      </c>
      <c r="C15" s="140">
        <f t="shared" si="0"/>
        <v>45725</v>
      </c>
      <c r="D15" s="138" t="s">
        <v>194</v>
      </c>
      <c r="E15" s="139">
        <f t="shared" ref="E15" si="8">E13+7</f>
        <v>45733</v>
      </c>
      <c r="F15" s="139">
        <f t="shared" ref="F15" si="9">E15+22</f>
        <v>45755</v>
      </c>
      <c r="G15" s="139">
        <f t="shared" ref="G15:G24" si="10">E15+24</f>
        <v>45757</v>
      </c>
      <c r="H15" s="139">
        <f t="shared" ref="H15:H24" si="11">E15+27</f>
        <v>45760</v>
      </c>
      <c r="I15" s="139">
        <f t="shared" ref="I15:I24" si="12">E15+28</f>
        <v>45761</v>
      </c>
      <c r="J15" s="139">
        <f t="shared" ref="J15:J24" si="13">E15+30</f>
        <v>45763</v>
      </c>
    </row>
    <row r="16" spans="1:10" ht="14.25">
      <c r="A16" s="137" t="s">
        <v>74</v>
      </c>
      <c r="B16" s="137">
        <f t="shared" si="7"/>
        <v>45722</v>
      </c>
      <c r="C16" s="137">
        <f t="shared" si="0"/>
        <v>45728</v>
      </c>
      <c r="D16" s="138"/>
      <c r="E16" s="139"/>
      <c r="F16" s="139"/>
      <c r="G16" s="139"/>
      <c r="H16" s="139"/>
      <c r="I16" s="139"/>
      <c r="J16" s="139"/>
    </row>
    <row r="17" spans="1:10" ht="14.25">
      <c r="A17" s="137" t="s">
        <v>79</v>
      </c>
      <c r="B17" s="140">
        <f t="shared" si="7"/>
        <v>45727</v>
      </c>
      <c r="C17" s="140">
        <f t="shared" si="0"/>
        <v>45732</v>
      </c>
      <c r="D17" s="138" t="s">
        <v>195</v>
      </c>
      <c r="E17" s="139">
        <f t="shared" ref="E17" si="14">E15+7</f>
        <v>45740</v>
      </c>
      <c r="F17" s="139">
        <f t="shared" ref="F17" si="15">E17+22</f>
        <v>45762</v>
      </c>
      <c r="G17" s="139">
        <f t="shared" ref="G17:G24" si="16">E17+24</f>
        <v>45764</v>
      </c>
      <c r="H17" s="139">
        <f t="shared" ref="H17:H24" si="17">E17+27</f>
        <v>45767</v>
      </c>
      <c r="I17" s="139">
        <f t="shared" ref="I17:I24" si="18">E17+28</f>
        <v>45768</v>
      </c>
      <c r="J17" s="139">
        <f t="shared" ref="J17:J24" si="19">E17+30</f>
        <v>45770</v>
      </c>
    </row>
    <row r="18" spans="1:10" ht="14.25">
      <c r="A18" s="137" t="s">
        <v>85</v>
      </c>
      <c r="B18" s="137">
        <f t="shared" si="7"/>
        <v>45729</v>
      </c>
      <c r="C18" s="137">
        <f t="shared" si="0"/>
        <v>45735</v>
      </c>
      <c r="D18" s="138"/>
      <c r="E18" s="139"/>
      <c r="F18" s="139"/>
      <c r="G18" s="139"/>
      <c r="H18" s="139"/>
      <c r="I18" s="139"/>
      <c r="J18" s="139"/>
    </row>
    <row r="19" spans="1:10" ht="14.25">
      <c r="A19" s="137" t="s">
        <v>91</v>
      </c>
      <c r="B19" s="140">
        <f t="shared" si="7"/>
        <v>45734</v>
      </c>
      <c r="C19" s="140">
        <f t="shared" si="0"/>
        <v>45739</v>
      </c>
      <c r="D19" s="138" t="s">
        <v>196</v>
      </c>
      <c r="E19" s="139">
        <f t="shared" ref="E19" si="20">E17+7</f>
        <v>45747</v>
      </c>
      <c r="F19" s="139">
        <f t="shared" ref="F19" si="21">E19+22</f>
        <v>45769</v>
      </c>
      <c r="G19" s="139">
        <f t="shared" ref="G19:G24" si="22">E19+24</f>
        <v>45771</v>
      </c>
      <c r="H19" s="139">
        <f t="shared" ref="H19:H24" si="23">E19+27</f>
        <v>45774</v>
      </c>
      <c r="I19" s="139">
        <f t="shared" ref="I19:I24" si="24">E19+28</f>
        <v>45775</v>
      </c>
      <c r="J19" s="139">
        <f t="shared" ref="J19:J24" si="25">E19+30</f>
        <v>45777</v>
      </c>
    </row>
    <row r="20" spans="1:10" ht="14.25">
      <c r="A20" s="137" t="s">
        <v>95</v>
      </c>
      <c r="B20" s="137">
        <f t="shared" si="7"/>
        <v>45736</v>
      </c>
      <c r="C20" s="137">
        <f t="shared" si="0"/>
        <v>45742</v>
      </c>
      <c r="D20" s="138"/>
      <c r="E20" s="139"/>
      <c r="F20" s="139"/>
      <c r="G20" s="139"/>
      <c r="H20" s="139"/>
      <c r="I20" s="139"/>
      <c r="J20" s="139"/>
    </row>
    <row r="21" spans="1:10" ht="14.25">
      <c r="A21" s="137" t="s">
        <v>99</v>
      </c>
      <c r="B21" s="140">
        <f t="shared" si="7"/>
        <v>45741</v>
      </c>
      <c r="C21" s="140">
        <f t="shared" si="0"/>
        <v>45746</v>
      </c>
      <c r="D21" s="138" t="s">
        <v>197</v>
      </c>
      <c r="E21" s="139">
        <f t="shared" ref="E21" si="26">E19+7</f>
        <v>45754</v>
      </c>
      <c r="F21" s="139">
        <f t="shared" ref="F21" si="27">E21+22</f>
        <v>45776</v>
      </c>
      <c r="G21" s="139">
        <f t="shared" ref="G21:G24" si="28">E21+24</f>
        <v>45778</v>
      </c>
      <c r="H21" s="139">
        <f t="shared" ref="H21:H24" si="29">E21+27</f>
        <v>45781</v>
      </c>
      <c r="I21" s="139">
        <f t="shared" ref="I21:I24" si="30">E21+28</f>
        <v>45782</v>
      </c>
      <c r="J21" s="139">
        <f t="shared" ref="J21:J24" si="31">E21+30</f>
        <v>45784</v>
      </c>
    </row>
    <row r="22" spans="1:10" ht="14.25">
      <c r="A22" s="137" t="s">
        <v>104</v>
      </c>
      <c r="B22" s="137">
        <f t="shared" si="7"/>
        <v>45743</v>
      </c>
      <c r="C22" s="137">
        <f t="shared" si="0"/>
        <v>45749</v>
      </c>
      <c r="D22" s="138"/>
      <c r="E22" s="139"/>
      <c r="F22" s="139"/>
      <c r="G22" s="139"/>
      <c r="H22" s="139"/>
      <c r="I22" s="139"/>
      <c r="J22" s="139"/>
    </row>
    <row r="23" spans="1:10" ht="14.25">
      <c r="A23" s="137" t="s">
        <v>106</v>
      </c>
      <c r="B23" s="140">
        <f t="shared" si="7"/>
        <v>45748</v>
      </c>
      <c r="C23" s="140">
        <f t="shared" si="0"/>
        <v>45753</v>
      </c>
      <c r="D23" s="138" t="s">
        <v>198</v>
      </c>
      <c r="E23" s="139">
        <f t="shared" ref="E23" si="32">E21+7</f>
        <v>45761</v>
      </c>
      <c r="F23" s="139">
        <f t="shared" ref="F23" si="33">E23+22</f>
        <v>45783</v>
      </c>
      <c r="G23" s="139">
        <f t="shared" ref="G23:G24" si="34">E23+24</f>
        <v>45785</v>
      </c>
      <c r="H23" s="139">
        <f t="shared" ref="H23:H24" si="35">E23+27</f>
        <v>45788</v>
      </c>
      <c r="I23" s="139">
        <f t="shared" ref="I23:I24" si="36">E23+28</f>
        <v>45789</v>
      </c>
      <c r="J23" s="139">
        <f t="shared" ref="J23:J24" si="37">E23+30</f>
        <v>45791</v>
      </c>
    </row>
    <row r="24" spans="1:10" ht="14.25">
      <c r="A24" s="137" t="s">
        <v>110</v>
      </c>
      <c r="B24" s="137">
        <f t="shared" si="7"/>
        <v>45750</v>
      </c>
      <c r="C24" s="137">
        <f t="shared" si="0"/>
        <v>45756</v>
      </c>
      <c r="D24" s="138"/>
      <c r="E24" s="139"/>
      <c r="F24" s="139"/>
      <c r="G24" s="139"/>
      <c r="H24" s="139"/>
      <c r="I24" s="139"/>
      <c r="J24" s="139"/>
    </row>
    <row r="25" spans="1:10" s="3" customFormat="1" ht="14.45">
      <c r="A25" s="54"/>
      <c r="B25" s="54"/>
      <c r="C25" s="54"/>
      <c r="D25" s="54"/>
      <c r="E25" s="54"/>
      <c r="F25" s="54"/>
      <c r="G25" s="54"/>
      <c r="H25" s="54"/>
      <c r="I25" s="54"/>
      <c r="J25" s="54"/>
    </row>
    <row r="27" spans="1:10" s="3" customFormat="1" ht="14.45">
      <c r="A27" s="16" t="s">
        <v>199</v>
      </c>
      <c r="B27" s="57"/>
      <c r="C27" s="57"/>
      <c r="D27" s="54"/>
      <c r="E27" s="54"/>
      <c r="F27" s="54"/>
      <c r="G27" s="54"/>
      <c r="H27" s="54"/>
      <c r="I27" s="54"/>
      <c r="J27" s="54"/>
    </row>
    <row r="28" spans="1:10" s="3" customFormat="1" ht="14.45">
      <c r="A28" s="16"/>
      <c r="B28" s="57"/>
      <c r="C28" s="57"/>
      <c r="D28" s="54"/>
      <c r="E28" s="54"/>
      <c r="F28" s="54"/>
      <c r="G28" s="54"/>
      <c r="H28" s="54"/>
      <c r="I28" s="54"/>
      <c r="J28" s="54"/>
    </row>
    <row r="29" spans="1:10" s="87" customFormat="1" ht="15" customHeight="1">
      <c r="A29" s="63" t="s">
        <v>30</v>
      </c>
      <c r="B29" s="63"/>
      <c r="C29" s="64"/>
      <c r="D29" s="49"/>
      <c r="E29" s="49"/>
      <c r="F29" s="63"/>
      <c r="G29" s="65"/>
      <c r="H29" s="49"/>
      <c r="I29" s="66"/>
      <c r="J29"/>
    </row>
    <row r="30" spans="1:10" s="87" customFormat="1" ht="15" customHeight="1">
      <c r="A30" s="67" t="s">
        <v>31</v>
      </c>
      <c r="B30" s="67"/>
      <c r="C30" s="64"/>
      <c r="D30" s="49"/>
      <c r="E30" s="49"/>
      <c r="F30" s="67"/>
      <c r="G30" s="65"/>
      <c r="H30" s="49"/>
      <c r="I30" s="66"/>
      <c r="J30"/>
    </row>
    <row r="31" spans="1:10" s="3" customFormat="1" ht="15">
      <c r="A31" s="49"/>
      <c r="B31" s="49"/>
      <c r="C31" s="49"/>
      <c r="D31" s="14"/>
      <c r="E31" s="15"/>
      <c r="F31" s="15"/>
      <c r="G31" s="15"/>
      <c r="H31" s="15"/>
      <c r="I31" s="13"/>
      <c r="J31"/>
    </row>
    <row r="32" spans="1:10" s="3" customFormat="1" ht="15">
      <c r="A32" s="53" t="s">
        <v>32</v>
      </c>
      <c r="B32" s="53"/>
      <c r="C32" s="54"/>
      <c r="D32" s="54"/>
      <c r="E32" s="54"/>
      <c r="F32" s="54"/>
      <c r="G32" s="54"/>
      <c r="H32" s="54"/>
      <c r="J32" s="13"/>
    </row>
    <row r="33" spans="1:10" s="3" customFormat="1" ht="15">
      <c r="A33" s="55" t="s">
        <v>33</v>
      </c>
      <c r="B33" s="54"/>
      <c r="C33" s="54"/>
      <c r="D33" s="54" t="s">
        <v>34</v>
      </c>
      <c r="E33" s="54"/>
      <c r="F33" s="54"/>
      <c r="G33" s="54"/>
      <c r="H33" s="54"/>
      <c r="J33" s="18"/>
    </row>
    <row r="34" spans="1:10" s="3" customFormat="1" ht="15">
      <c r="A34" s="54" t="s">
        <v>35</v>
      </c>
      <c r="B34" s="54"/>
      <c r="C34" s="54"/>
      <c r="D34" s="56" t="s">
        <v>36</v>
      </c>
      <c r="E34" s="54"/>
      <c r="F34" s="54"/>
      <c r="G34" s="54"/>
      <c r="H34" s="54"/>
      <c r="J34" s="11"/>
    </row>
    <row r="35" spans="1:10" s="3" customFormat="1" ht="15">
      <c r="A35" s="54" t="s">
        <v>37</v>
      </c>
      <c r="B35" s="54"/>
      <c r="C35" s="57"/>
      <c r="D35" s="56" t="s">
        <v>38</v>
      </c>
      <c r="E35" s="57"/>
      <c r="F35" s="57"/>
      <c r="G35" s="57"/>
      <c r="H35" s="57"/>
      <c r="J35" s="11"/>
    </row>
    <row r="36" spans="1:10" s="3" customFormat="1" ht="15">
      <c r="A36" s="54" t="s">
        <v>39</v>
      </c>
      <c r="B36" s="54"/>
      <c r="C36" s="57"/>
      <c r="D36" s="58" t="s">
        <v>40</v>
      </c>
      <c r="E36" s="57"/>
      <c r="F36" s="57"/>
      <c r="G36" s="57"/>
      <c r="H36" s="57"/>
      <c r="J36" s="11"/>
    </row>
    <row r="37" spans="1:10" s="3" customFormat="1" ht="15">
      <c r="A37" s="54" t="s">
        <v>41</v>
      </c>
      <c r="B37" s="54"/>
      <c r="C37" s="54"/>
      <c r="D37" s="58" t="s">
        <v>42</v>
      </c>
      <c r="E37" s="54"/>
      <c r="F37" s="54"/>
      <c r="G37" s="54"/>
      <c r="H37" s="54"/>
      <c r="J37" s="11"/>
    </row>
    <row r="38" spans="1:10" s="3" customFormat="1" ht="15">
      <c r="A38" s="59"/>
      <c r="B38" s="59"/>
      <c r="C38" s="54"/>
      <c r="D38" s="54"/>
      <c r="E38" s="54"/>
      <c r="F38" s="54"/>
      <c r="G38" s="54"/>
      <c r="H38" s="54"/>
      <c r="J38" s="11"/>
    </row>
    <row r="39" spans="1:10" s="3" customFormat="1" ht="15">
      <c r="A39" s="55" t="s">
        <v>43</v>
      </c>
      <c r="B39" s="54"/>
      <c r="C39" s="54"/>
      <c r="D39" s="54" t="s">
        <v>34</v>
      </c>
      <c r="E39" s="54"/>
      <c r="F39" s="54"/>
      <c r="G39" s="54"/>
      <c r="H39" s="54"/>
      <c r="J39" s="11"/>
    </row>
    <row r="40" spans="1:10" s="3" customFormat="1" ht="15">
      <c r="A40" s="54" t="s">
        <v>44</v>
      </c>
      <c r="B40" s="54"/>
      <c r="C40" s="54"/>
      <c r="D40" s="56" t="s">
        <v>45</v>
      </c>
      <c r="E40" s="54"/>
      <c r="F40" s="57"/>
      <c r="G40" s="57"/>
      <c r="H40" s="57"/>
      <c r="J40"/>
    </row>
    <row r="41" spans="1:10" s="3" customFormat="1" ht="15">
      <c r="A41" s="54" t="s">
        <v>46</v>
      </c>
      <c r="B41" s="54"/>
      <c r="C41" s="57"/>
      <c r="D41" s="56" t="s">
        <v>47</v>
      </c>
      <c r="E41" s="57"/>
      <c r="F41" s="54"/>
      <c r="G41" s="54"/>
      <c r="H41" s="54"/>
      <c r="J41"/>
    </row>
    <row r="42" spans="1:10" s="3" customFormat="1" ht="15">
      <c r="A42" s="54" t="s">
        <v>48</v>
      </c>
      <c r="B42" s="54"/>
      <c r="C42" s="57"/>
      <c r="D42" s="56" t="s">
        <v>49</v>
      </c>
      <c r="E42" s="57"/>
      <c r="F42" s="54"/>
      <c r="G42" s="54"/>
      <c r="H42" s="54"/>
      <c r="J42"/>
    </row>
    <row r="43" spans="1:10" s="3" customFormat="1" ht="15">
      <c r="A43" s="54" t="s">
        <v>50</v>
      </c>
      <c r="B43" s="54"/>
      <c r="C43" s="54"/>
      <c r="D43" s="56" t="s">
        <v>51</v>
      </c>
      <c r="E43" s="54"/>
      <c r="F43" s="54"/>
      <c r="G43" s="54"/>
      <c r="H43" s="54"/>
      <c r="J43"/>
    </row>
    <row r="44" spans="1:10" ht="15">
      <c r="A44" s="54" t="s">
        <v>52</v>
      </c>
      <c r="B44" s="59"/>
      <c r="C44" s="54"/>
      <c r="D44" s="54"/>
      <c r="E44" s="54"/>
      <c r="F44" s="54"/>
      <c r="G44" s="54"/>
      <c r="H44" s="54"/>
      <c r="I44" s="3"/>
      <c r="J44"/>
    </row>
    <row r="45" spans="1:10">
      <c r="A45" s="54"/>
      <c r="B45" s="59"/>
      <c r="C45" s="54"/>
      <c r="D45" s="54"/>
    </row>
    <row r="46" spans="1:10">
      <c r="A46" s="95"/>
    </row>
    <row r="47" spans="1:10">
      <c r="A47" s="95"/>
    </row>
    <row r="48" spans="1:10">
      <c r="A48" s="68"/>
    </row>
    <row r="49" spans="1:1">
      <c r="A49" s="53"/>
    </row>
    <row r="50" spans="1:1" ht="12.75"/>
  </sheetData>
  <mergeCells count="49">
    <mergeCell ref="I23:I24"/>
    <mergeCell ref="J23:J24"/>
    <mergeCell ref="D21:D22"/>
    <mergeCell ref="E21:E22"/>
    <mergeCell ref="F21:F22"/>
    <mergeCell ref="G21:G22"/>
    <mergeCell ref="I21:I22"/>
    <mergeCell ref="J21:J22"/>
    <mergeCell ref="H23:H24"/>
    <mergeCell ref="D23:D24"/>
    <mergeCell ref="E23:E24"/>
    <mergeCell ref="F23:F24"/>
    <mergeCell ref="G23:G24"/>
    <mergeCell ref="H21:H22"/>
    <mergeCell ref="J19:J20"/>
    <mergeCell ref="D17:D18"/>
    <mergeCell ref="E17:E18"/>
    <mergeCell ref="F17:F18"/>
    <mergeCell ref="G17:G18"/>
    <mergeCell ref="I17:I18"/>
    <mergeCell ref="J17:J18"/>
    <mergeCell ref="D19:D20"/>
    <mergeCell ref="E19:E20"/>
    <mergeCell ref="F19:F20"/>
    <mergeCell ref="G19:G20"/>
    <mergeCell ref="I19:I20"/>
    <mergeCell ref="H17:H18"/>
    <mergeCell ref="H19:H20"/>
    <mergeCell ref="J15:J16"/>
    <mergeCell ref="D13:D14"/>
    <mergeCell ref="E13:E14"/>
    <mergeCell ref="F13:F14"/>
    <mergeCell ref="G13:G14"/>
    <mergeCell ref="I13:I14"/>
    <mergeCell ref="J13:J14"/>
    <mergeCell ref="D15:D16"/>
    <mergeCell ref="E15:E16"/>
    <mergeCell ref="F15:F16"/>
    <mergeCell ref="G15:G16"/>
    <mergeCell ref="I15:I16"/>
    <mergeCell ref="H13:H14"/>
    <mergeCell ref="H15:H16"/>
    <mergeCell ref="J11:J12"/>
    <mergeCell ref="H11:H12"/>
    <mergeCell ref="D11:D12"/>
    <mergeCell ref="E11:E12"/>
    <mergeCell ref="F11:F12"/>
    <mergeCell ref="G11:G12"/>
    <mergeCell ref="I11:I12"/>
  </mergeCells>
  <hyperlinks>
    <hyperlink ref="A30" r:id="rId1" xr:uid="{1F56A065-5A4C-4F6C-AD39-6D0B7D43A0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3E41-0D1E-4675-AD8D-B75D52C5AA0B}">
  <sheetPr>
    <tabColor theme="9" tint="0.39997558519241921"/>
  </sheetPr>
  <dimension ref="A1:L35"/>
  <sheetViews>
    <sheetView workbookViewId="0">
      <selection activeCell="A17" sqref="A17:H17"/>
    </sheetView>
  </sheetViews>
  <sheetFormatPr defaultColWidth="9.140625" defaultRowHeight="13.15"/>
  <cols>
    <col min="1" max="1" width="32.7109375" style="32" customWidth="1"/>
    <col min="2" max="2" width="8.42578125" style="36" customWidth="1"/>
    <col min="3" max="3" width="9.7109375" style="32" customWidth="1"/>
    <col min="4" max="4" width="27.42578125" style="32" customWidth="1"/>
    <col min="5" max="5" width="11.42578125" style="32" customWidth="1"/>
    <col min="6" max="11" width="11.85546875" style="32" customWidth="1"/>
    <col min="12" max="16384" width="9.140625" style="32"/>
  </cols>
  <sheetData>
    <row r="1" spans="1:12" s="20" customFormat="1" ht="17.45">
      <c r="A1" s="19"/>
      <c r="E1" s="21"/>
      <c r="F1" s="22"/>
      <c r="G1" s="22"/>
      <c r="H1" s="22"/>
      <c r="I1" s="22"/>
    </row>
    <row r="2" spans="1:12" s="20" customFormat="1" ht="17.45">
      <c r="A2" s="19"/>
      <c r="E2" s="21"/>
      <c r="F2" s="22"/>
      <c r="G2" s="22"/>
      <c r="H2" s="22"/>
      <c r="I2" s="22"/>
    </row>
    <row r="3" spans="1:12" s="20" customFormat="1">
      <c r="E3" s="21"/>
      <c r="F3" s="22"/>
      <c r="G3" s="22"/>
      <c r="H3" s="22"/>
      <c r="I3" s="22"/>
    </row>
    <row r="4" spans="1:12" s="20" customFormat="1">
      <c r="E4" s="21"/>
      <c r="F4" s="22"/>
      <c r="G4" s="22"/>
      <c r="H4" s="22"/>
      <c r="I4" s="22"/>
    </row>
    <row r="5" spans="1:12" s="20" customFormat="1">
      <c r="E5" s="21"/>
      <c r="F5" s="22"/>
      <c r="G5" s="22"/>
      <c r="H5" s="22"/>
      <c r="I5" s="22"/>
    </row>
    <row r="6" spans="1:12" s="20" customFormat="1">
      <c r="E6" s="21"/>
      <c r="F6" s="22"/>
      <c r="G6" s="22"/>
      <c r="H6" s="22"/>
      <c r="I6" s="22"/>
    </row>
    <row r="7" spans="1:12" s="20" customFormat="1">
      <c r="E7" s="21"/>
      <c r="F7" s="22"/>
      <c r="G7" s="22"/>
      <c r="H7" s="22"/>
      <c r="I7" s="22"/>
    </row>
    <row r="8" spans="1:12" s="20" customFormat="1">
      <c r="A8" s="23" t="s">
        <v>173</v>
      </c>
      <c r="E8" s="24" t="s">
        <v>200</v>
      </c>
      <c r="F8" s="25">
        <f ca="1">TODAY()</f>
        <v>45701</v>
      </c>
      <c r="G8" s="25"/>
      <c r="H8" s="25"/>
      <c r="I8" s="25"/>
    </row>
    <row r="9" spans="1:12" s="27" customFormat="1" ht="12.75">
      <c r="A9" s="141" t="s">
        <v>174</v>
      </c>
      <c r="B9" s="142" t="s">
        <v>175</v>
      </c>
      <c r="C9" s="142" t="s">
        <v>201</v>
      </c>
      <c r="D9" s="141" t="s">
        <v>202</v>
      </c>
      <c r="E9" s="142" t="s">
        <v>201</v>
      </c>
      <c r="F9" s="142" t="s">
        <v>203</v>
      </c>
      <c r="G9" s="142" t="s">
        <v>204</v>
      </c>
      <c r="H9" s="142" t="s">
        <v>205</v>
      </c>
      <c r="I9" s="142" t="s">
        <v>206</v>
      </c>
      <c r="J9" s="142" t="s">
        <v>207</v>
      </c>
      <c r="K9" s="142" t="s">
        <v>208</v>
      </c>
      <c r="L9" s="26"/>
    </row>
    <row r="10" spans="1:12" s="27" customFormat="1" ht="12.75">
      <c r="A10" s="141"/>
      <c r="B10" s="142" t="s">
        <v>11</v>
      </c>
      <c r="C10" s="142" t="s">
        <v>12</v>
      </c>
      <c r="D10" s="141"/>
      <c r="E10" s="142" t="s">
        <v>11</v>
      </c>
      <c r="F10" s="142" t="s">
        <v>12</v>
      </c>
      <c r="G10" s="142" t="s">
        <v>12</v>
      </c>
      <c r="H10" s="142" t="s">
        <v>12</v>
      </c>
      <c r="I10" s="142" t="s">
        <v>12</v>
      </c>
      <c r="J10" s="142" t="s">
        <v>12</v>
      </c>
      <c r="K10" s="142" t="s">
        <v>12</v>
      </c>
      <c r="L10" s="26"/>
    </row>
    <row r="11" spans="1:12" s="29" customFormat="1" ht="14.25">
      <c r="A11" s="137" t="s">
        <v>209</v>
      </c>
      <c r="B11" s="137">
        <v>45710</v>
      </c>
      <c r="C11" s="137">
        <f>+B11+5</f>
        <v>45715</v>
      </c>
      <c r="D11" s="142" t="s">
        <v>210</v>
      </c>
      <c r="E11" s="143">
        <v>410961</v>
      </c>
      <c r="F11" s="143">
        <f>E11+20</f>
        <v>410981</v>
      </c>
      <c r="G11" s="143">
        <f>E11+22</f>
        <v>410983</v>
      </c>
      <c r="H11" s="143">
        <f>E11+32</f>
        <v>410993</v>
      </c>
      <c r="I11" s="143">
        <f>E11+36</f>
        <v>410997</v>
      </c>
      <c r="J11" s="143">
        <f>E11+40</f>
        <v>411001</v>
      </c>
      <c r="K11" s="143">
        <f>E11+45</f>
        <v>411006</v>
      </c>
      <c r="L11" s="28"/>
    </row>
    <row r="12" spans="1:12" s="29" customFormat="1" ht="14.25">
      <c r="A12" s="137" t="s">
        <v>211</v>
      </c>
      <c r="B12" s="137">
        <v>45717</v>
      </c>
      <c r="C12" s="137">
        <f>+B12+6</f>
        <v>45723</v>
      </c>
      <c r="D12" s="142" t="s">
        <v>212</v>
      </c>
      <c r="E12" s="143">
        <v>45726</v>
      </c>
      <c r="F12" s="143">
        <f>F11+7</f>
        <v>410988</v>
      </c>
      <c r="G12" s="143">
        <f t="shared" ref="G12:K12" si="0">G11+7</f>
        <v>410990</v>
      </c>
      <c r="H12" s="143">
        <f t="shared" si="0"/>
        <v>411000</v>
      </c>
      <c r="I12" s="143">
        <f t="shared" si="0"/>
        <v>411004</v>
      </c>
      <c r="J12" s="143">
        <f t="shared" si="0"/>
        <v>411008</v>
      </c>
      <c r="K12" s="143">
        <f t="shared" si="0"/>
        <v>411013</v>
      </c>
      <c r="L12" s="28"/>
    </row>
    <row r="13" spans="1:12" s="29" customFormat="1" ht="13.9">
      <c r="A13" s="49"/>
      <c r="B13" s="49"/>
      <c r="C13" s="49"/>
      <c r="D13" s="28"/>
      <c r="E13" s="50"/>
      <c r="F13" s="50"/>
      <c r="G13" s="50"/>
      <c r="H13" s="50"/>
      <c r="I13" s="50"/>
      <c r="J13" s="50"/>
      <c r="K13" s="50"/>
      <c r="L13" s="28"/>
    </row>
    <row r="14" spans="1:12" s="20" customFormat="1">
      <c r="A14" s="30"/>
      <c r="B14" s="31"/>
      <c r="C14" s="31"/>
      <c r="D14" s="32"/>
    </row>
    <row r="15" spans="1:12" s="35" customFormat="1" ht="13.9">
      <c r="A15" s="33" t="s">
        <v>213</v>
      </c>
      <c r="B15" s="34"/>
      <c r="C15" s="34"/>
      <c r="D15" s="32"/>
      <c r="E15" s="32"/>
      <c r="F15" s="32"/>
      <c r="G15" s="32"/>
      <c r="H15" s="32"/>
      <c r="I15" s="32"/>
      <c r="J15" s="32"/>
    </row>
    <row r="16" spans="1:12" s="35" customFormat="1" ht="13.9">
      <c r="A16" s="33" t="s">
        <v>214</v>
      </c>
      <c r="B16" s="34"/>
      <c r="C16" s="34"/>
      <c r="D16" s="32"/>
      <c r="E16" s="32"/>
      <c r="F16" s="32"/>
      <c r="G16" s="32"/>
      <c r="H16" s="32"/>
      <c r="I16" s="32"/>
      <c r="J16" s="32"/>
    </row>
    <row r="17" spans="1:12" s="3" customFormat="1" ht="14.45">
      <c r="A17" s="51" t="s">
        <v>215</v>
      </c>
      <c r="B17" s="51"/>
      <c r="C17" s="51"/>
      <c r="D17" s="51"/>
      <c r="E17" s="51"/>
      <c r="F17" s="51"/>
      <c r="G17" s="51"/>
      <c r="H17" s="51"/>
      <c r="I17" s="52"/>
    </row>
    <row r="19" spans="1:12" s="87" customFormat="1" ht="15" customHeight="1">
      <c r="A19" s="63" t="s">
        <v>30</v>
      </c>
      <c r="B19" s="63"/>
      <c r="C19" s="64"/>
      <c r="D19" s="49"/>
      <c r="E19" s="49"/>
      <c r="F19" s="63"/>
      <c r="G19" s="65"/>
      <c r="H19" s="49"/>
      <c r="I19" s="66"/>
      <c r="J19" s="66"/>
      <c r="K19" s="66"/>
      <c r="L19" s="66"/>
    </row>
    <row r="20" spans="1:12" s="87" customFormat="1" ht="15" customHeight="1">
      <c r="A20" s="67" t="s">
        <v>31</v>
      </c>
      <c r="B20" s="67"/>
      <c r="C20" s="64"/>
      <c r="D20" s="49"/>
      <c r="E20" s="49"/>
      <c r="F20" s="67"/>
      <c r="G20" s="65"/>
      <c r="H20" s="49"/>
      <c r="I20" s="66"/>
      <c r="J20" s="66"/>
      <c r="K20" s="66"/>
      <c r="L20" s="66"/>
    </row>
    <row r="21" spans="1:12" ht="14.25">
      <c r="A21" s="49"/>
      <c r="B21" s="49"/>
      <c r="C21" s="49"/>
      <c r="D21" s="14"/>
      <c r="E21" s="15"/>
      <c r="F21" s="15"/>
      <c r="G21" s="15"/>
      <c r="H21" s="15"/>
      <c r="I21" s="13"/>
      <c r="J21" s="13"/>
      <c r="K21" s="13"/>
      <c r="L21" s="13"/>
    </row>
    <row r="22" spans="1:12" ht="15">
      <c r="A22" s="53" t="s">
        <v>32</v>
      </c>
      <c r="B22" s="53"/>
      <c r="C22" s="54"/>
      <c r="D22" s="54"/>
      <c r="E22" s="54"/>
      <c r="F22" s="54"/>
      <c r="G22" s="54"/>
      <c r="H22" s="54"/>
      <c r="I22" s="3"/>
      <c r="J22" s="3"/>
      <c r="K22" s="3"/>
      <c r="L22" s="3"/>
    </row>
    <row r="23" spans="1:12" ht="15">
      <c r="A23" s="55" t="s">
        <v>33</v>
      </c>
      <c r="B23" s="54"/>
      <c r="C23" s="54"/>
      <c r="D23" s="54" t="s">
        <v>34</v>
      </c>
      <c r="E23" s="54"/>
      <c r="F23" s="54"/>
      <c r="G23" s="54"/>
      <c r="H23" s="54"/>
      <c r="I23" s="3"/>
      <c r="J23" s="3"/>
      <c r="K23" s="3"/>
      <c r="L23" s="3"/>
    </row>
    <row r="24" spans="1:12" ht="15">
      <c r="A24" s="54" t="s">
        <v>35</v>
      </c>
      <c r="B24" s="54"/>
      <c r="C24" s="54"/>
      <c r="D24" s="56" t="s">
        <v>36</v>
      </c>
      <c r="E24" s="54"/>
      <c r="F24" s="54"/>
      <c r="G24" s="54"/>
      <c r="H24" s="54"/>
      <c r="I24" s="3"/>
      <c r="J24" s="3"/>
      <c r="K24" s="3"/>
      <c r="L24" s="3"/>
    </row>
    <row r="25" spans="1:12" ht="15">
      <c r="A25" s="54" t="s">
        <v>37</v>
      </c>
      <c r="B25" s="54"/>
      <c r="C25" s="57"/>
      <c r="D25" s="56" t="s">
        <v>38</v>
      </c>
      <c r="E25" s="57"/>
      <c r="F25" s="57"/>
      <c r="G25" s="57"/>
      <c r="H25" s="57"/>
      <c r="I25" s="3"/>
      <c r="J25" s="3"/>
      <c r="K25" s="3"/>
      <c r="L25" s="3"/>
    </row>
    <row r="26" spans="1:12" ht="15">
      <c r="A26" s="54" t="s">
        <v>39</v>
      </c>
      <c r="B26" s="54"/>
      <c r="C26" s="57"/>
      <c r="D26" s="58" t="s">
        <v>40</v>
      </c>
      <c r="E26" s="57"/>
      <c r="F26" s="57"/>
      <c r="G26" s="57"/>
      <c r="H26" s="57"/>
      <c r="I26" s="3"/>
      <c r="J26" s="3"/>
      <c r="K26" s="3"/>
      <c r="L26" s="3"/>
    </row>
    <row r="27" spans="1:12" ht="15">
      <c r="A27" s="54" t="s">
        <v>41</v>
      </c>
      <c r="B27" s="54"/>
      <c r="C27" s="54"/>
      <c r="D27" s="58" t="s">
        <v>42</v>
      </c>
      <c r="E27" s="54"/>
      <c r="F27" s="54"/>
      <c r="G27" s="54"/>
      <c r="H27" s="54"/>
      <c r="I27" s="3"/>
      <c r="J27" s="3"/>
      <c r="K27" s="3"/>
      <c r="L27" s="3"/>
    </row>
    <row r="28" spans="1:12" ht="15">
      <c r="A28" s="59"/>
      <c r="B28" s="59"/>
      <c r="C28" s="54"/>
      <c r="D28" s="54"/>
      <c r="E28" s="54"/>
      <c r="F28" s="54"/>
      <c r="G28" s="54"/>
      <c r="H28" s="54"/>
      <c r="I28" s="3"/>
      <c r="J28" s="3"/>
      <c r="K28" s="3"/>
      <c r="L28" s="3"/>
    </row>
    <row r="29" spans="1:12" ht="15">
      <c r="A29" s="55" t="s">
        <v>43</v>
      </c>
      <c r="B29" s="54"/>
      <c r="C29" s="54"/>
      <c r="D29" s="54" t="s">
        <v>34</v>
      </c>
      <c r="E29" s="54"/>
      <c r="F29" s="54"/>
      <c r="G29" s="54"/>
      <c r="H29" s="54"/>
      <c r="I29" s="3"/>
      <c r="J29" s="3"/>
      <c r="K29" s="3"/>
      <c r="L29" s="3"/>
    </row>
    <row r="30" spans="1:12" ht="15">
      <c r="A30" s="54" t="s">
        <v>44</v>
      </c>
      <c r="B30" s="54"/>
      <c r="C30" s="54"/>
      <c r="D30" s="56" t="s">
        <v>45</v>
      </c>
      <c r="E30" s="54"/>
      <c r="F30" s="57"/>
      <c r="G30" s="57"/>
      <c r="H30" s="57"/>
      <c r="I30" s="3"/>
      <c r="J30" s="3"/>
      <c r="K30" s="3"/>
      <c r="L30" s="3"/>
    </row>
    <row r="31" spans="1:12" ht="15">
      <c r="A31" s="54" t="s">
        <v>46</v>
      </c>
      <c r="B31" s="54"/>
      <c r="C31" s="57"/>
      <c r="D31" s="56" t="s">
        <v>47</v>
      </c>
      <c r="E31" s="57"/>
      <c r="F31" s="54"/>
      <c r="G31" s="54"/>
      <c r="H31" s="54"/>
      <c r="I31" s="3"/>
      <c r="J31" s="3"/>
      <c r="K31" s="3"/>
      <c r="L31" s="3"/>
    </row>
    <row r="32" spans="1:12" ht="15">
      <c r="A32" s="54" t="s">
        <v>48</v>
      </c>
      <c r="B32" s="54"/>
      <c r="C32" s="57"/>
      <c r="D32" s="56" t="s">
        <v>49</v>
      </c>
      <c r="E32" s="57"/>
      <c r="F32" s="54"/>
      <c r="G32" s="54"/>
      <c r="H32" s="54"/>
      <c r="I32" s="3"/>
      <c r="J32" s="3"/>
      <c r="K32" s="3"/>
      <c r="L32" s="3"/>
    </row>
    <row r="33" spans="1:12" ht="15">
      <c r="A33" s="54" t="s">
        <v>50</v>
      </c>
      <c r="B33" s="54"/>
      <c r="C33" s="54"/>
      <c r="D33" s="56" t="s">
        <v>51</v>
      </c>
      <c r="E33" s="54"/>
      <c r="F33" s="54"/>
      <c r="G33" s="54"/>
      <c r="H33" s="54"/>
      <c r="I33" s="3"/>
      <c r="J33" s="3"/>
      <c r="K33" s="3"/>
      <c r="L33" s="3"/>
    </row>
    <row r="34" spans="1:12" ht="15">
      <c r="A34" s="54" t="s">
        <v>52</v>
      </c>
      <c r="B34" s="59"/>
      <c r="C34" s="54"/>
      <c r="D34" s="54"/>
      <c r="E34" s="54"/>
      <c r="F34" s="54"/>
      <c r="G34" s="54"/>
      <c r="H34" s="54"/>
      <c r="I34" s="3"/>
      <c r="J34" s="3"/>
      <c r="K34" s="3"/>
      <c r="L34" s="3"/>
    </row>
    <row r="35" spans="1:12">
      <c r="A35" s="54"/>
      <c r="B35" s="59"/>
      <c r="C35" s="54"/>
      <c r="D35" s="54"/>
    </row>
  </sheetData>
  <mergeCells count="3">
    <mergeCell ref="A9:A10"/>
    <mergeCell ref="D9:D10"/>
    <mergeCell ref="A17:H17"/>
  </mergeCells>
  <hyperlinks>
    <hyperlink ref="A20" r:id="rId1" xr:uid="{54CFCA93-07DB-41E7-B7BD-01D3EC7C12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YMHAN/CS Mai Dieu Linh Huyen (Emmy)</dc:creator>
  <cp:keywords/>
  <dc:description/>
  <cp:lastModifiedBy>Guest User</cp:lastModifiedBy>
  <cp:revision/>
  <dcterms:created xsi:type="dcterms:W3CDTF">2023-02-14T07:05:57Z</dcterms:created>
  <dcterms:modified xsi:type="dcterms:W3CDTF">2025-02-13T07:58:29Z</dcterms:modified>
  <cp:category/>
  <cp:contentStatus/>
</cp:coreProperties>
</file>